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Calidad GIB\Plan de Acción\2021\"/>
    </mc:Choice>
  </mc:AlternateContent>
  <xr:revisionPtr revIDLastSave="0" documentId="8_{14F89444-A1C1-044F-AB2D-17E47738E85B}" xr6:coauthVersionLast="47" xr6:coauthVersionMax="47" xr10:uidLastSave="{00000000-0000-0000-0000-000000000000}"/>
  <bookViews>
    <workbookView xWindow="-120" yWindow="-60" windowWidth="20730" windowHeight="11700" xr2:uid="{00000000-000D-0000-FFFF-FFFF00000000}"/>
  </bookViews>
  <sheets>
    <sheet name="PLAN DE ACCION" sheetId="1" r:id="rId1"/>
    <sheet name="Cuadro Control" sheetId="2" r:id="rId2"/>
    <sheet name="Busquedas" sheetId="5" r:id="rId3"/>
  </sheets>
  <externalReferences>
    <externalReference r:id="rId4"/>
  </externalReferences>
  <definedNames>
    <definedName name="COMPONENTE_GESTION">'[1]Hoja 2'!$B$5:$B$7</definedName>
    <definedName name="ESTADO_DE_LA_META">'[1]Hoja 2'!$I$5:$I$7</definedName>
    <definedName name="NOMBRE_PROCESO">'[1]Hoja 2'!$A$5:$A$30</definedName>
    <definedName name="PERIODO_DE_SEGUIMIENTO">'[1]Hoja 2'!$J$5:$J$7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2" l="1"/>
  <c r="D16" i="2"/>
  <c r="D7" i="5"/>
  <c r="D6" i="5"/>
  <c r="D5" i="5"/>
  <c r="C20" i="5"/>
  <c r="C22" i="5"/>
  <c r="D8" i="5"/>
  <c r="D9" i="5"/>
  <c r="D7" i="2"/>
  <c r="E7" i="2"/>
  <c r="C8" i="5"/>
  <c r="C7" i="5"/>
  <c r="C6" i="5"/>
  <c r="C5" i="5"/>
  <c r="D9" i="2"/>
  <c r="D8" i="2"/>
  <c r="E8" i="2"/>
  <c r="D6" i="2"/>
  <c r="E6" i="2"/>
  <c r="D5" i="2"/>
  <c r="C9" i="5"/>
  <c r="E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Usuario de Microsoft Office</author>
    <author>Jesly Said Guzmán Bayona</author>
  </authors>
  <commentList>
    <comment ref="B6" authorId="0" shapeId="0" xr:uid="{00000000-0006-0000-0000-000001000000}">
      <text>
        <r>
          <rPr>
            <sz val="9"/>
            <color indexed="81"/>
            <rFont val="Tahoma"/>
            <family val="2"/>
          </rPr>
          <t xml:space="preserve">Plan de Desarrollo Institucional
Plan de Mejoramiento
Otros
</t>
        </r>
      </text>
    </comment>
    <comment ref="C6" authorId="0" shapeId="0" xr:uid="{00000000-0006-0000-0000-000002000000}">
      <text>
        <r>
          <rPr>
            <sz val="9"/>
            <color indexed="81"/>
            <rFont val="Tahoma"/>
            <family val="2"/>
          </rPr>
          <t>Ejes PDI
Fuente Plan de Mejoramiento
Plan Anticorrupción
Plan GEL
MECI</t>
        </r>
      </text>
    </comment>
    <comment ref="D6" authorId="0" shapeId="0" xr:uid="{00000000-0006-0000-0000-000003000000}">
      <text>
        <r>
          <rPr>
            <sz val="9"/>
            <color indexed="81"/>
            <rFont val="Tahoma"/>
            <family val="2"/>
          </rPr>
          <t>Programas PDI
Tipo de Hallazgo
Subcomponentes Plan Anticorrupción
Subcomponentes MECI
Elementos transversales GEL</t>
        </r>
      </text>
    </comment>
    <comment ref="H6" authorId="0" shapeId="0" xr:uid="{00000000-0006-0000-0000-000004000000}">
      <text>
        <r>
          <rPr>
            <sz val="9"/>
            <color indexed="81"/>
            <rFont val="Tahoma"/>
            <family val="2"/>
          </rPr>
          <t xml:space="preserve">Las acciones que correspondan al plan de mejoramiento, deben incluir la codificación del hallazgo
</t>
        </r>
      </text>
    </comment>
    <comment ref="J6" authorId="1" shapeId="0" xr:uid="{00000000-0006-0000-0000-000005000000}">
      <text>
        <r>
          <rPr>
            <b/>
            <sz val="10"/>
            <color indexed="81"/>
            <rFont val="Calibri"/>
            <family val="2"/>
          </rPr>
          <t>Meta o producto ejecutado / Meta o producto programado</t>
        </r>
      </text>
    </comment>
    <comment ref="P14" authorId="2" shapeId="0" xr:uid="{00000000-0006-0000-0000-000006000000}">
      <text>
        <r>
          <rPr>
            <b/>
            <sz val="9"/>
            <color indexed="81"/>
            <rFont val="Tahoma"/>
            <family val="2"/>
          </rPr>
          <t>incluir fechas importantes, como envio a la abogada y remisión de observaciones, entre otras</t>
        </r>
        <r>
          <rPr>
            <sz val="9"/>
            <color indexed="81"/>
            <rFont val="Tahoma"/>
            <family val="2"/>
          </rPr>
          <t xml:space="preserve">
</t>
        </r>
      </text>
    </comment>
  </commentList>
</comments>
</file>

<file path=xl/sharedStrings.xml><?xml version="1.0" encoding="utf-8"?>
<sst xmlns="http://schemas.openxmlformats.org/spreadsheetml/2006/main" count="280" uniqueCount="171">
  <si>
    <t>FORMATO</t>
  </si>
  <si>
    <t>PLAN DE ACCIÓN  Y DE MEJORAMIENTO INSTITUCIONAL</t>
  </si>
  <si>
    <t>Código: FOR006PES</t>
  </si>
  <si>
    <t>Fecha de Aprobación: 25-11-2019</t>
  </si>
  <si>
    <t>Versión : 04</t>
  </si>
  <si>
    <t>Pagina 1 de</t>
  </si>
  <si>
    <t>NOMBRE PROCESO</t>
  </si>
  <si>
    <t>COMPONENTES GENERALES</t>
  </si>
  <si>
    <t>FORMULACIÓN PLAN DE ACCIÓN Y DE MEJORAMIENTO</t>
  </si>
  <si>
    <t>SEGUIMIENTO PLAN DE ACCIÓN Y DE MEJORAMIENTO</t>
  </si>
  <si>
    <t>COMPONENTE GESTIÓN</t>
  </si>
  <si>
    <t>COMPONENTE ESPECÍFICO</t>
  </si>
  <si>
    <t>SUBCOMPONENTES</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</si>
  <si>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</si>
  <si>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</si>
  <si>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</si>
  <si>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ACCION</t>
  </si>
  <si>
    <t>META</t>
  </si>
  <si>
    <t>INDICADOR</t>
  </si>
  <si>
    <t>FECHA REALIZACIÓN
(dd-mm-aaaa)</t>
  </si>
  <si>
    <t>RESPONSABLE
(cargo)</t>
  </si>
  <si>
    <t>OBSERVACIONES</t>
  </si>
  <si>
    <t>PORCENTAJE DE AVANCE</t>
  </si>
  <si>
    <t>DESCRIPCIÓN DEL LOGRO</t>
  </si>
  <si>
    <t xml:space="preserve"> PERIODO DE SEGUIMIENTO
(cuatrimestral)</t>
  </si>
  <si>
    <t>LIMITACIONES QUE AFECTAN EL CUMPLIMIENTO</t>
  </si>
  <si>
    <t>ESTADO DE LA META</t>
  </si>
  <si>
    <t>INICIO</t>
  </si>
  <si>
    <t>FIN</t>
  </si>
  <si>
    <t>Gestión_de_Información_Bibliográfica</t>
  </si>
  <si>
    <t>Plan_de_Desarrollo_Institucional</t>
  </si>
  <si>
    <t>Eje_5.Casa_Digna</t>
  </si>
  <si>
    <t>Programa_5.3.Dotación_de_recursos_de_apoyo_académico_y_bibliográfico</t>
  </si>
  <si>
    <t>Proyecto_5.3.1.Bases_de_datos_bibliográficos_colecciones_bibliográficas_y_repositorios</t>
  </si>
  <si>
    <t>Meta_3.Diseñar_y_ejecutar_estrategias_para_ampliar_y_cualificar_el_uso_de_los_recursos_bibliográficos_y_educativos_existentes_especialmente_por_parte_de_docentes_investigadores_y_estudiantes_de_pregrado_y_posgrado</t>
  </si>
  <si>
    <t>Un_seminario_curso_o_evento_de_capacitación_semestral_dirigido_a_docentes_estudiantes_y_funcionarios_tendiente_a_incrementar_el_uso_efectivo_de_bases_de_datos_y_otros_recursos_bibliográficos</t>
  </si>
  <si>
    <t>1. Elaborar un plan de capacitaciones.
2. Solicitar información a las diferentes instancias sobre el personal a capacitar.
3. Realizar convocatorias a capacitaciones</t>
  </si>
  <si>
    <t>(Número de Capacitaciones
año actual / Numero
capacitaciones año
anterior)*100</t>
  </si>
  <si>
    <t>Subdirector de Biblioteca y Recursos Bibliográficos</t>
  </si>
  <si>
    <t>Otros_Elementos_de_Gestión</t>
  </si>
  <si>
    <t>Plan_Anticorrupción</t>
  </si>
  <si>
    <t>Gestión_de_Riesgos_de_Corrupción</t>
  </si>
  <si>
    <t>b.Construcción_del_Mapa_de_Riesgos_de_Corrupción</t>
  </si>
  <si>
    <t>No_aplica</t>
  </si>
  <si>
    <t>Mapa de Riesgos Institucional actualizado conforme a la guía GUI002GDC</t>
  </si>
  <si>
    <t>Ninguna</t>
  </si>
  <si>
    <t>d.Monitoreo_y_Revisión</t>
  </si>
  <si>
    <t>1. Implementar las acciones propuestas para la gestión de los riesgos.
2. Analizar la efectividad de los controlesestablecidos
3. Remitir a la Oficina de Control Interno el avance en el cumplimiento de las acciones de control</t>
  </si>
  <si>
    <t>Monitorear periódicamente los riesgos de corrupción del proceso y enviar el reporte dentro de las fechas establecidas a la Oficina de Control Interno</t>
  </si>
  <si>
    <t>Reporte remitido a la OCI dentro de las fechas establecidas</t>
  </si>
  <si>
    <t>Meta_2.Fortalecer_los_repositorios_institucionales_integrando_esfuerzos_entre_las_distintas_instancias_que_apoyan_y_desarrollan_procesos_de_difusión_socialización_y_apropiación_social_de_conocimientos.</t>
  </si>
  <si>
    <t>a.Un_repositorio_de_trabajos_de_grado_y_tesis_actualizado_y_visible_a_través_de_distintos_canales_y_medios</t>
  </si>
  <si>
    <t>1. Definir prioridades de ingreso.(programas, años).
2. Ingresar al repositorio las tesis de acuerdo a los parámetros definidos.</t>
  </si>
  <si>
    <t>Subdirector de Biblioteca y Recursos Bibliográficos - Equipo de Documentación</t>
  </si>
  <si>
    <r>
      <rPr>
        <b/>
        <sz val="10"/>
        <color rgb="FF0070C0"/>
        <rFont val="Arial Narrow"/>
        <family val="2"/>
      </rPr>
      <t>Satiface:</t>
    </r>
    <r>
      <rPr>
        <sz val="10"/>
        <color theme="1"/>
        <rFont val="Arial Narrow"/>
        <family val="2"/>
      </rPr>
      <t xml:space="preserve">
</t>
    </r>
    <r>
      <rPr>
        <sz val="10"/>
        <color rgb="FF002060"/>
        <rFont val="Arial Narrow"/>
        <family val="2"/>
      </rPr>
      <t>Plan de Desarrollo Institucional</t>
    </r>
    <r>
      <rPr>
        <sz val="10"/>
        <color theme="1"/>
        <rFont val="Arial Narrow"/>
        <family val="2"/>
      </rPr>
      <t xml:space="preserve">
</t>
    </r>
    <r>
      <rPr>
        <b/>
        <sz val="10"/>
        <color theme="1"/>
        <rFont val="Arial Narrow"/>
        <family val="2"/>
      </rPr>
      <t>Meta</t>
    </r>
    <r>
      <rPr>
        <sz val="10"/>
        <color theme="1"/>
        <rFont val="Arial Narrow"/>
        <family val="2"/>
      </rPr>
      <t>→Fortalecer las plataformas de gestión investigativa producción y visibilización de la Universidad PRIME Repositorio institucional OJS de revistas de la Universidad catálogo editorial entre otros.</t>
    </r>
  </si>
  <si>
    <t>b.Número_de_consultas_y_visitas_mensuales_al_repositorio_institucional</t>
  </si>
  <si>
    <t>No. de consultas periodo actual / No. Consultas periodo anterior</t>
  </si>
  <si>
    <t>Meta_4.Ampliar_y_actualizar_las_colecciones_bibliográficas_y_documentales_a_través_de_distintas_estrategias_nuevas_adquisiciones_canjes_donaciones_etc.</t>
  </si>
  <si>
    <t>Número_de_nuevos_títulos_o_ejemplares_de_libros_revistas_documentos_etc._adquiridos_o_recibidos_según_el_plan_de_actualización_de_colecciones_físicas</t>
  </si>
  <si>
    <t>Meta_5.Actualizar_la_normatividad_y_el_reglamento_de_los_servicios_y_la_atención_de_usuarios_de_la_biblioteca_central_y_demás_centros_de_documentación_existentes_en_la_Universidad</t>
  </si>
  <si>
    <t>Reglamento_de_servicios_y_atención_de_usuarios_de_la_Biblioteca_actualizado_o_reformado</t>
  </si>
  <si>
    <t>Plan_de_Mejoramiento</t>
  </si>
  <si>
    <t>Auditoria_Control_Interno</t>
  </si>
  <si>
    <t>Hallazgo</t>
  </si>
  <si>
    <r>
      <rPr>
        <b/>
        <sz val="10"/>
        <color theme="1"/>
        <rFont val="Arial Narrow"/>
        <family val="2"/>
      </rPr>
      <t xml:space="preserve">H01-2019GIB </t>
    </r>
    <r>
      <rPr>
        <sz val="10"/>
        <color theme="1"/>
        <rFont val="Arial Narrow"/>
        <family val="2"/>
      </rPr>
      <t xml:space="preserve">
En prueba de recorrido al procedimiento PRO001GIB “Selección Material Bibliográfico” se encontró que existen 486 libros comprados en los años 2004 a 2019, para Proyectos de Investigación por un valor de $41’387.786; los cuales no han sido devueltos a la Subdirección de Biblioteca, controvirtiendo lo señalado en el numeral 14 del procedimiento: “Ingresar a la colección de la SBR o se traslada a satélites IPN etc.” y como lo determina en la observación del mismo numeral: “el material debe ser reintegrado una vez haya finalizado el proyecto, a la subdirección de Biblioteca y Recursos Bibliográficos”.
Este compromiso de ingreso y devolución de los libros adquiridos para los proyectos de investigación, a la biblioteca adicionalmente se encuentra contemplada como una de las obligaciones de los términos de referencia de los proyectos de investigación de las vigencias 2008 a 2018, donde se señala que: “Se debe tener en cuenta para el desarrollo y ejecución presupuestal que: Al finalizar el proyecto, los libros comprados y adjudicados al grupo de investigación deberán ser devueltos a la biblioteca de la UPN”.
Link de consulta: http://investigaciones.pedagogica.edu.co/convocatoriasinternas/
Lo anterior incumple el numeral 1.2.2. Modelo de Operación por Procesos. Este Hallazgo es compartido entre la SBR y el (CIUP).</t>
    </r>
  </si>
  <si>
    <t>No se estableció articulación entre SBR y CIUP, para informar los cierres de los proyectos y garantizar el Control del material.</t>
  </si>
  <si>
    <t>Material Bibliográfico sin devolver a la SBR</t>
  </si>
  <si>
    <t>Tener un control claro y eficiente del material bibliográfico que se maneja en los Proyectos de Investigación gestionados desde el CIUP y recuperar la mayor cantidad de material bibliografico pendiente de los años 2004 a 2019.</t>
  </si>
  <si>
    <r>
      <rPr>
        <b/>
        <sz val="10"/>
        <color theme="1"/>
        <rFont val="Arial Narrow"/>
        <family val="2"/>
      </rPr>
      <t xml:space="preserve">H02-2019GIB </t>
    </r>
    <r>
      <rPr>
        <sz val="10"/>
        <color theme="1"/>
        <rFont val="Arial Narrow"/>
        <family val="2"/>
      </rPr>
      <t xml:space="preserve">
En la verificación a las actas de entrega de los libros para la ejecución de proyectos de investigación, se pudo evidenciar que existen algunas sin el pleno diligenciamiento, donde hace falta la firma de la Subdirección de Biblioteca y Recursos Bibliográficos (SBR) y/o diligenciadas en formatos diferentes, otras donde se encuentran tachones y enmendaduras. Así las cosas, esta oficina concluye que los recursos bibliográficos se entregaron sin el lleno de los requisitos legales, obviando la aprobación de la SBR (sin firma) y/o sin la aceptación de quien los recibe (Sin firma), en formatos diferentes.
Por otro lado, no se encontró evidencia de un control efectivo sobre dichos préstamos de libros y material bibliográfico, toda vez que el control de entradas y salidas de estos elementos se realiza de manera manual, acorde con las actas y estas a su vez alimentan un archivo Excel (que hace las veces de kardex de inventario); una vez verificada y contrastadas esta información, se encontraron falencias en la entrada y salida de elementos sin que coincidan las dos fuentes de información.
Lo anterior incumple en numeral 1.2.2 Modelo de Operación por procesos.</t>
    </r>
  </si>
  <si>
    <t>El material entregado de vigencias anteriores no tenía un formato estándar para la entrega del material, ocasionando que las actas les faltan firmas de control y recepción.</t>
  </si>
  <si>
    <t>Actas incompletas que denotan faltan de control por parte del personal encargado</t>
  </si>
  <si>
    <t>Controlar los documentos que son fuente de Control para la entrega y recepción de material bibliográfico</t>
  </si>
  <si>
    <t xml:space="preserve">No Actas arregladas / No Total de actas detectadas para Arreglo
Asignación de los libros a los cuentadantes correspondientes 
</t>
  </si>
  <si>
    <t>Equipo Procesos y Líder de Proceso</t>
  </si>
  <si>
    <r>
      <rPr>
        <b/>
        <sz val="10"/>
        <color theme="1"/>
        <rFont val="Arial Narrow"/>
        <family val="2"/>
      </rPr>
      <t>H04-2019GIB</t>
    </r>
    <r>
      <rPr>
        <sz val="10"/>
        <color theme="1"/>
        <rFont val="Arial Narrow"/>
        <family val="2"/>
      </rPr>
      <t xml:space="preserve">
En prueba de recorrido y análisis de la existencia real y material de los libros reportados en el Sistema Integrado de Gestión de Biblioteca del Software KOHA y los aparecen inscritos en el Sistema de Información Financiera SIAFI ahora Software GOOBI; se pueden apreciar en muestreo aleatorio, varias inconsistencias tanto en el registro de cantidades, valores y el número de ejemplares, en las diferentes bibliotecas y centros de recursos de material bibliográfico reportado en GOOBI, que no están catalogado o identificado en el sistema KOHA y viceversa.
Por otro lado se aclarar SBR no cuenta con una estructura operativa ni administrativa para cumplir con los proceso de saneamiento de las dos Software.
Lo anterior Incumple el Numeral 3 Eje Transversal Información y Comunicación.</t>
    </r>
  </si>
  <si>
    <t>El personal de las bibliotecas satélites no esta capacitado para ingresar información al sistema Bibliotecario</t>
  </si>
  <si>
    <t>Material bibliográfico sin catalogar y sin estar en el sistema KOHA</t>
  </si>
  <si>
    <t>Líder del Proceso</t>
  </si>
  <si>
    <r>
      <rPr>
        <b/>
        <sz val="10"/>
        <color theme="1"/>
        <rFont val="Arial Narrow"/>
        <family val="2"/>
      </rPr>
      <t>H05-2019GIB</t>
    </r>
    <r>
      <rPr>
        <sz val="10"/>
        <color theme="1"/>
        <rFont val="Arial Narrow"/>
        <family val="2"/>
      </rPr>
      <t xml:space="preserve">
En la verificación de cumplimiento de la normatividad vigente interna y externa se logra evidenciar que la Resolución N° 1530 de 02 de Dic 2005, en su “Artículo (4): Para el proceso de Saneamiento Contable relacionado con la subcuenta 196007; “Los Libros y Publicaciones De Investigación Y Consulta”, la División de Servicios Generales – Inventario, debe constatar que el inventario que reposa en el aplicativo NEON debe estar debidamente identificado en el inventario de la División de Biblioteca Documentación y Recursos Bibliográficos.”
“Articulo (5): Una vez identificado el inventario que reporta en el aplicativo NEON, por conceptos de libros y publicaciones de investigación y consulta en el software de la División de Biblioteca Documentación y Recursos Bibliográficos, el proceso de saneamiento para libros y publicaciones de investigación y consulta, se hará entre los registros contables y lo que reporta la División de Biblioteca Documentos y Registros Bibliográficos.”
Resulta evidente que los artículos anteriores se están incumpliendo, pese a que en la actualidad se esté realizando un levantamiento físico del inventario, persisten las falencias entre los dos sistemas KOHA Y GOOBI, es de aclarar que el aplicativo “Neón” dejo de existir en la UPN hace más de 10 años, lo que deja claro que existe una desactualización de la normatividad interna, en relación a los procedimientos y los sistemas de operación e información.
Finalmente, se incumple el numeral 3 del artículo 6 de la misma Resolución el cual expone: “El jefe de la División de Biblioteca Documentación y Recursos Bibliográficos será responsable de sus operaciones y de la información que presente para el proceso de la información contable (…) también le corresponde hacer periódicamente todas las conciliaciones que garanticen la consistencia de los registros contables al cotejarlos con las fuentes de información previamente informadas y el levantamiento físico de inventario al final de cada vigencia.” (Negrilla fuera de texto).
Se especifica que, si bien el área en este momento se encuentra realizando el levantando del inventario y actualización en GOOBI, hasta el momento no se ha terminada, por lo anterior no se ha realizar la depuración Contable, ni tampoco la conciliación KOHA.
Este hallazgo es compartido entre la SBR y el Grupo de Almacén e inventario.</t>
    </r>
  </si>
  <si>
    <t>La resolución aunque está vigente y se está aplicando en el Normograma presenta nombres de Aplicativos ya no utilizados en la Universidad</t>
  </si>
  <si>
    <t>Produce falta de control ante los entes externos, aunque internamente se este manejando y aplicando la normatividad.</t>
  </si>
  <si>
    <t>Aclarar y actualizar la Resolución garantizando las responsabilidades de cada actor dentro del proceso de Control de Inventario.</t>
  </si>
  <si>
    <t xml:space="preserve">Propuesta de Resolución enviada a los entes correspondiente </t>
  </si>
  <si>
    <r>
      <rPr>
        <b/>
        <sz val="10"/>
        <color theme="1"/>
        <rFont val="Arial Narrow"/>
        <family val="2"/>
      </rPr>
      <t>H06-2019GIB</t>
    </r>
    <r>
      <rPr>
        <sz val="10"/>
        <color theme="1"/>
        <rFont val="Arial Narrow"/>
        <family val="2"/>
      </rPr>
      <t xml:space="preserve">
En visitas realizada a las Bibliotecas satélite y los centros de recursos Documentales, se encontró que estas en su mayoría no cuentan con el aplicativo KOHA, el cual es de vital importancia a la hora de la consulta, préstamo y catalogación de los recursos bibliográficos; por lo que se desconoce el número de ejemplares bibliográficos con los que cuenta la UPN y el control de los mismos.
En este mismo Orden de ideas, se aclara la necesidad de que las bibliotecas satélites y centros de Recurso Bibliográficos interactúen con los procesos y procedimiento de la SRB, de igual manera es pertinente que las personas encargados de estos satélites y centro de recursos realice labores de catalogación y control de material.
Lo anterior incumple lo estipulado Decreto 2902 de 1994, Por el cual se aprueba el Acuerdo número 076 de 1994, expedido por el Consejo Superior de la Universidad Pedagógica Nacional. En su artículo 16, De la división de Biblioteca, Documentación y Recursos Bibliográficos, así: literal f) “Apoyar a las demás dependencias de la Universidad en el suministro y disposición de información actualizada que llegue o se obtenga en la biblioteca”, y el literal k) “Contribuir a la modernización de recursos informáticos de apoyo a los procesos universitarios y al acceso a nueva información en coordinación con la División de gestión de sistemas de información y la oficina de relaciones.
Lo anterior incumple lo estipulado Decreto 2902 de 1994, Por el cual se aprueba el Acuerdo número 076 de 1994, expedido por el Consejo Superior de la Universidad Pedagógica Nacional. En su artículo 16, De la división de Biblioteca, Documentación y Recursos Bibliográficos, así: literal f) “Apoyar a las demás dependencias de la Universidad en el suministro y disposición de información actualizada que llegue o se obtenga en la biblioteca”, y el literal k) “Contribuir a la modernización de recursos informáticos de apoyo a los procesos universitarios y al acceso a nueva información en coordinación con la División de gestión de sistemas de información y la oficina de relaciones interinstitucionales” y el numeral 1.2.5 Política de Operación.</t>
    </r>
  </si>
  <si>
    <t>Las labores propias y diferenciales de las Bibliotecas satélites, no se ajustan a los Procedimientos de la Biblioteca Central</t>
  </si>
  <si>
    <t>Descentralización de Procesos y Falta de Control del material Bibliográfico de la UPN</t>
  </si>
  <si>
    <t>Aspecto_por_Mejorar</t>
  </si>
  <si>
    <r>
      <rPr>
        <b/>
        <sz val="10"/>
        <color theme="1"/>
        <rFont val="Arial Narrow"/>
        <family val="2"/>
      </rPr>
      <t>AM07-2019GIB</t>
    </r>
    <r>
      <rPr>
        <sz val="10"/>
        <color theme="1"/>
        <rFont val="Arial Narrow"/>
        <family val="2"/>
      </rPr>
      <t xml:space="preserve">
En pruebas de recorrido y mediante muestreo aleatoria a las Bibliotecas y Centros Documentales, se pudo evidenciar que:
1. Existen libros sin catalogación, es decir que se encuentran físicamente en las bibliotecas, sin embargo no están al servicio de los estudiantes o reportado en catálogo, porque no están codificados para este fin.
2. Codificación errada de material bibliográfico se encuentra físicamente con un código y en los software (GOOBI –KOHA) parecen la misma descripción pero con otro código totalmente
diferente.
Es de destacar que la SBR viene adelantando una toma física de inventario sobre todo el material Bibliográfico existente en la UPN, esto con la ayuda del grupo de Almacén, este proceso no ha concluido y a la fecha se está desarrollando en el Museo, IPN, Valmaría y Sociales; en la prueba física de verificación realizada por las auditoras se encontró que mucho de este material cuenta con códigos consecutivos ID ACTIVO en el sistema GOBI en algunos no se registró la placa Bibliográfica, impidiendo la asociación entre la información contenida en este aplicativo con la información del aplicativo KOHA. Teniendo en cuenta lo anterior el grupo de Inventario se encuentra en el momento actualizando el aplicativo GOOBI. Este aspecto por mejora es compartido entre la SBR y el Grupo de Almacén e Inventario, se aclara que este debe quedar consignado en el plan de mejoramiento para la vigencia 2020.</t>
    </r>
  </si>
  <si>
    <t>No material ingresado por error de Codificación / No total de libros detectados por error de Codificación</t>
  </si>
  <si>
    <t>Lider del proceso</t>
  </si>
  <si>
    <t>Esta acción esta relacionada directamente con el hallazgo relacionado anteriormente.</t>
  </si>
  <si>
    <t>Meta_1.Sostener_y_ampliar_la_suscripción_y_uso_de_las_bases_de_datos_bibliográficas</t>
  </si>
  <si>
    <t>Número_de_bases_de_datos_bibliográficas_suscritas_anualmente.</t>
  </si>
  <si>
    <t>1. Seguimiento, control y solicitud de CDP
2. Elaboración de documentos de contratación: 
a. Términos de referencia
b. Adjudicación de contrato
c. Acta de inicio
d. Autorización de pagos e informe de supervisión de contratos</t>
  </si>
  <si>
    <t>Suscribir el acceso a un (1) sistema web que permite la administración de estadísticas</t>
  </si>
  <si>
    <t>Una (1) suscripción al sistema web estadístico</t>
  </si>
  <si>
    <t>Suscribir el acceso a un (1) servidor Ezproxy web de control de acceso a las Bases de Datos Bibliográficas</t>
  </si>
  <si>
    <t>Una (1) suscripción de acceso al servidor Ezproxy Web</t>
  </si>
  <si>
    <t>1. Generar estadísticas de usabilidad de las bases de datos.
2. Elaborar el cuadro de control de usabilidad de bases de datos</t>
  </si>
  <si>
    <t>(Número de usuarios año
actual / Número de usuarios
año anterior)*100</t>
  </si>
  <si>
    <t>Suscribir el servicio a una (1) plataforma de Repositorio Institucional UPN</t>
  </si>
  <si>
    <t>Una (1) suscripción al servicio la Plataforma de Repositorio Institucional UPN</t>
  </si>
  <si>
    <t>Porcentaje</t>
  </si>
  <si>
    <t>Incremento</t>
  </si>
  <si>
    <t>Meta</t>
  </si>
  <si>
    <t>1er Corte 30 abril</t>
  </si>
  <si>
    <t>Porcentaje 1er</t>
  </si>
  <si>
    <t>Avance 1er</t>
  </si>
  <si>
    <t>2do Corte</t>
  </si>
  <si>
    <t>Porcentaje 2do</t>
  </si>
  <si>
    <t>Avance</t>
  </si>
  <si>
    <t>3er Corte</t>
  </si>
  <si>
    <t>Porcentaje 3ro</t>
  </si>
  <si>
    <t>Tesis</t>
  </si>
  <si>
    <t>Busquedas Bases de Datos</t>
  </si>
  <si>
    <t>Consultas Repositorio</t>
  </si>
  <si>
    <t>Capacitaciones</t>
  </si>
  <si>
    <t>Recurso electrónico Resumen</t>
  </si>
  <si>
    <t>Busquedas</t>
  </si>
  <si>
    <t>1er Corte</t>
  </si>
  <si>
    <t>Web of Science</t>
  </si>
  <si>
    <t>Scopus</t>
  </si>
  <si>
    <t>Ebsco</t>
  </si>
  <si>
    <t xml:space="preserve">Naxos </t>
  </si>
  <si>
    <t>Ebsco Host</t>
  </si>
  <si>
    <t>English Language Learner Reference Center</t>
  </si>
  <si>
    <t>Naxos Sheet Music</t>
  </si>
  <si>
    <t>ERIC</t>
  </si>
  <si>
    <t>Usuarios Bases de Datos</t>
  </si>
  <si>
    <t>2do corte</t>
  </si>
  <si>
    <t>Acum</t>
  </si>
  <si>
    <t>Inventario</t>
  </si>
  <si>
    <t>Suscribir el acceso de contenidos de herramientas electrónicas a través de cuatro (4) Bases de Datos Bibliográficas</t>
  </si>
  <si>
    <t>Suscripción al acceso de contenidos de las cuatro (4) herramientas electrónicas realizadas</t>
  </si>
  <si>
    <t xml:space="preserve"> </t>
  </si>
  <si>
    <t>Generar mecanismos para que se controle el material Bibliográfico de las Satélites de manera correcta y Catalogar el 10% del material bibliográfico de los Centros de Recursos Bibliográficos</t>
  </si>
  <si>
    <t>Trasmisión de información errada de sistemas Bibliográficos anteriores que no cargaron de manera efectiva al momento de la trasferencia</t>
  </si>
  <si>
    <t>Depurar y/o correlacionar la información contenida en los sistemas de Control del material Bibliográfico.</t>
  </si>
  <si>
    <t>Este hallazgo es producto de la auditoría de  subdirección de Biblioteca, sin embargo es compartio con el CIUP</t>
  </si>
  <si>
    <t>Catalogacion BC</t>
  </si>
  <si>
    <t>Incrementar en un 20% el número  de Tesis actuales que se encuentran en el Repositorio Institucional</t>
  </si>
  <si>
    <t># Tesis ingresadas en el repositorio / (6659  tesis actuales en el repositorio * 25%)</t>
  </si>
  <si>
    <t>1. Elaborar estrategias que incentiven la consulta del Repositorio Institucional.
2. Sugerir para que desde los programas se solicite la revisión y consulta  del Repositorio Institucional</t>
  </si>
  <si>
    <t>Incrementar en un 3% el número de consultas al Repositorio Institucional frente a la Vigencia anterior (213.235)</t>
  </si>
  <si>
    <t>1. Analizar la pertinencia del material Bibbiográfico que va a ser ingresado a la Colección.
2. Desarrollar las actividades de Procesamiento y catalogación del material Bibliográfico.
3. Ingreso a los sistemas de Control para posterior puesta a disposición de la comunidad académica.</t>
  </si>
  <si>
    <t>Incrementar en un 15% el número de material bibliográfico ingresado a la colección respecto a lo que se encontraba en la vigencia anterior.</t>
  </si>
  <si>
    <t>No de libros ingresados vigencia 2021 de la Bilbioteca Central / No total de libros ingresados en vigencia 2020</t>
  </si>
  <si>
    <t>El porcentaje de incremento de la colección es baja debido a la situación sanitaria que impide el desarrollo directo de la actividad de procesamiento de material bibliográfico</t>
  </si>
  <si>
    <t xml:space="preserve">El procentaje es bajo debido al numero de Consultas que se hicieron en el 2020, y se espera mantener la curva incremental aún teniendo en cuenta el desarrollo del manejo. </t>
  </si>
  <si>
    <t xml:space="preserve">
* Material Bibiográfico recibido de los Proyectos (2004/2019) / No. Total  material Bibliográfico pendiente por recibir de Proyectos (2004-2019)
* Socialización Investigadores CIUP.</t>
  </si>
  <si>
    <t xml:space="preserve">El material se va recuperando dentro del marco del inventario </t>
  </si>
  <si>
    <t>El avance del Inventario de pende directamente del numero de personas asigandas al Equipo de Inventario y que no haya afectación por temas de Pandemia.</t>
  </si>
  <si>
    <r>
      <t xml:space="preserve">Se requiere acompañamiento desde la Vicerrectoría Académica para generar directrices frente al manejo del material Bibliografico por parte de las Satélites. Adicionalmente no se cuenta con el personal suficiente y capacitado para realizar la labor de catalogación.
</t>
    </r>
    <r>
      <rPr>
        <b/>
        <sz val="10"/>
        <color theme="1"/>
        <rFont val="Arial Narrow"/>
        <family val="2"/>
      </rPr>
      <t>El avance de esta acción esta sujeta al inicio de la normalidad academica, ya que es una tarea presencial</t>
    </r>
  </si>
  <si>
    <t>Incrementar en 10% el número de usuarios de las bases de datos bibliográficas, frente al año anterior (2562)</t>
  </si>
  <si>
    <t>Desarrollar un 10% más de capacitaciones frente al año anterior (388)
* Turnitin (Revisión de similitudes)
* Bases de Datos
* Derechos de Autor
* Herramientas de Busqueda
* Norma APA
* Autoarchivo</t>
  </si>
  <si>
    <t xml:space="preserve">1. Socializar a través de medios digitales los de riesgos de gestión, corrupción y oportunidades. 
2. Identificar y actualizar si se requeire los riesgos existentes del proceso GIB.
3. Actualizar y mantener el mapa de riesgos de corrupción. </t>
  </si>
  <si>
    <t xml:space="preserve">Mantener ycontrolar las actividades  del mapa de riesgos del proceso GIB conforme a lo establecido en la guía GUI002GDC </t>
  </si>
  <si>
    <t>1. Verificar la normatividad aplicada y los servicios actualizados
2. Actualizar las normas que lo requieran 
3. Enviar Propuesta a las Instancias Pertinentes para su visto bueno y Aprobación</t>
  </si>
  <si>
    <t>Presentar a las Instacias Pertinentes la propuesta de actualización del Reglamento de la Biblioteca que permita publicarlo y socializarlo</t>
  </si>
  <si>
    <t>Reglamento Presentado y aprobado por las diferentes Instancias, para posterior actualización y Socialización.</t>
  </si>
  <si>
    <t>El cumplimiento de esta meta, dependede la Apropiación presupuestal que permita realizar la adquisición.</t>
  </si>
  <si>
    <t>El cumplimiento de esta meta, dependede la Apropiación presupuestal que permita realizar la adquisición de Bases de Datos.</t>
  </si>
  <si>
    <t>1. Socializar el procedimiento PRO001GIB - selección de material y recursos bibliográficos, a los investigadores del CIUP para el trámite a seguir y lo que deben tener en cuenta al momento de adquirir material bibliográfico. 
2. Remitir hasta tres correos a los cuentadantes que tienen pendiente la devolución de material bibliográfico con fecha límite de devolución del mismo.
3. Registrar el material recuperado en Base de datos Excel, para procesos de Autocontrol e ingresarlo posteriormente al sistema Bibliográfico para su disponibilidad.</t>
  </si>
  <si>
    <t xml:space="preserve">1. Revisar los documentos de entrega de material de años anteriores, para proceder a identificar que faltantes de entrega por coordinador de Proyecto y registrarlo en u cuadro de control
2. Registrar el material faltante por coordinador de proyecto en el Formato actualizado FOR004GSS - Traslado, reintegro y asignación de bienes – y Remitir hasta tres correos para la devolución del material bibliográfico para posteriormente solicitar firma del Coordinador del Proyecto.
</t>
  </si>
  <si>
    <t xml:space="preserve">1. Desarrollar el 90% del conteo del material bibliográfico de los listados generados del sistema Financiero, para ser enviado al Grupo de Almacén e Inventarios para su cargue y actualización en el sistema GOOBI.
2. Definir las tareas del equipo que se encargará de la Catalogación del material bibliográfico (libros) pendiente de la Biblioteca Central.
3. Revisión del 100% del material ya sea para descarte o para dejar como sobrante pendiente de la Biblioteca Central. (1720 libros.
4. Preparación Física del 100% del material habilitado como sobrante (Sellado, código de barras, banda de seguridad y valor del libro) para ser ingresado al Sistema Financiero por parte del Grupo de Almacén e Inventario.
</t>
  </si>
  <si>
    <t>Preparar y listar el 80% del material bibliografico pendiente por Catalogar de la Biblioteca Central</t>
  </si>
  <si>
    <t xml:space="preserve">*Cumplir con el procentaje definido en la meta, (80%)
*Concertación de Objetivos equipo procesos tecnicos 
* Informe de avance de revisión de material
* Listado de material habilitado
</t>
  </si>
  <si>
    <t xml:space="preserve">1. Generar una Propuesta Conjunta de Modificación y actualización de la Resolución 1530 con el grupo de Almacén e Inventarios.
2. Enviar Propuesta para aprobación a la Vicerrectoría Académica, para posterior envío a la Oficina Jurídica y Rectoría.
</t>
  </si>
  <si>
    <t xml:space="preserve">1. Realizar tres visitas de acompañamiento y/o seguimiento para dar a conocer los Procesos de realización y control de Inventarios bibliográficos y de diseño de portafolios de servicios bibliotecarios, por cada Centro de Recurso Bibliográfico.
2. Realizar tres o más Capacitaciones a los Centros de Recursos Bibliográficos en el desarrollo de los Procesos de Adquisición de Material Bibliográfico de acuerdo al Cronograma Propuesto y a su necesidad individual.
3.  Solicitar a la SGSI la adecuación e instalación (según la identificación del Cronograma) del sistema Bibliotecario KOHA en los Centros de recursos Bibliográficos.
4.  Preparación Física del 100% del material habilitado como sobrante (Sellado, código de barras, banda de seguridad y valor del libro) para ser ingresado al sistema Financiero por parte del Grupo de Almacén e Inventario (9126 libros).
</t>
  </si>
  <si>
    <t>Controles de asistencia de capacitaciones 
# Capacitaciones realizadas / # de capacitaciones programadas
Solcitud de adecuación a SGSI
Listado de material</t>
  </si>
  <si>
    <t>1. Preparación Física del 100% del material habilitado como sobrante (Sellado, código de barras, banda de seguridad y valor del libro) para ser ingresado al sistema Financiero por parte del Grupo de Almacén e Inventario (9126 libros)
2. Identificar y registrar en un cuadro de control Excel el material bibliográfico que presente inconsistencias entre el sistema Financiero y el sistema Bibliográfico.
3. Realizar el procesamiento técnico del 20% del material Bibliografico Identificado con inconsistencias.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</si>
</sst>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29" x14ac:knownFonts="1">
    <font>
      <sz val="11"/>
      <color theme="1"/>
      <name val="Calibri"/>
      <family val="2"/>
      <scheme val="minor"/>
    </font>
    <font>
      <sz val="11"/>
      <color theme="1"/>
      <name val="Calibri"/>
      <family val="2"/>
      <scheme val="minor"/>
    </font>
    <font>
      <b/>
      <sz val="14"/>
      <color theme="1"/>
      <name val="Calibri"/>
      <family val="2"/>
      <scheme val="minor"/>
    </font>
    <font>
      <sz val="10"/>
      <color theme="1"/>
      <name val="Arial Narrow"/>
      <family val="2"/>
    </font>
    <font>
      <b/>
      <sz val="16"/>
      <color theme="1"/>
      <name val="Calibri"/>
      <family val="2"/>
      <scheme val="minor"/>
    </font>
    <font>
      <b/>
      <sz val="10"/>
      <color theme="1"/>
      <name val="Helvetica"/>
      <family val="2"/>
    </font>
    <font>
      <b/>
      <sz val="10"/>
      <color theme="1"/>
      <name val="Arial Narrow"/>
      <family val="2"/>
    </font>
    <font>
      <b/>
      <sz val="11"/>
      <color theme="4" tint="-0.249977111117893"/>
      <name val="Arial Narrow"/>
      <family val="2"/>
    </font>
    <font>
      <sz val="11"/>
      <color theme="1"/>
      <name val="Arial Narrow"/>
      <family val="2"/>
    </font>
    <font>
      <b/>
      <sz val="8"/>
      <color theme="1"/>
      <name val="Arial Narrow"/>
      <family val="2"/>
    </font>
    <font>
      <b/>
      <sz val="8"/>
      <color theme="5" tint="-0.249977111117893"/>
      <name val="Arial Narrow"/>
      <family val="2"/>
    </font>
    <font>
      <b/>
      <sz val="8"/>
      <color theme="7" tint="-0.249977111117893"/>
      <name val="Arial Narrow"/>
      <family val="2"/>
    </font>
    <font>
      <b/>
      <sz val="8"/>
      <name val="Arial Narrow"/>
      <family val="2"/>
    </font>
    <font>
      <b/>
      <sz val="14"/>
      <color rgb="FF339966"/>
      <name val="Patrick Hand"/>
    </font>
    <font>
      <sz val="9"/>
      <color theme="1"/>
      <name val="Univers Condensed"/>
      <family val="2"/>
    </font>
    <font>
      <b/>
      <sz val="10"/>
      <color rgb="FF0070C0"/>
      <name val="Arial Narrow"/>
      <family val="2"/>
    </font>
    <font>
      <sz val="10"/>
      <color rgb="FF002060"/>
      <name val="Arial Narrow"/>
      <family val="2"/>
    </font>
    <font>
      <sz val="9"/>
      <color indexed="81"/>
      <name val="Tahoma"/>
      <family val="2"/>
    </font>
    <font>
      <b/>
      <sz val="10"/>
      <color indexed="81"/>
      <name val="Calibri"/>
      <family val="2"/>
    </font>
    <font>
      <b/>
      <sz val="11"/>
      <color theme="1"/>
      <name val="Calibri"/>
      <family val="2"/>
      <scheme val="minor"/>
    </font>
    <font>
      <b/>
      <sz val="10"/>
      <color theme="1"/>
      <name val="Calibri"/>
      <family val="2"/>
      <scheme val="minor"/>
    </font>
    <font>
      <sz val="12"/>
      <color theme="1"/>
      <name val="Calibri"/>
      <family val="2"/>
      <scheme val="minor"/>
    </font>
    <font>
      <b/>
      <sz val="10"/>
      <color indexed="8"/>
      <name val="Verdana"/>
      <family val="2"/>
    </font>
    <font>
      <b/>
      <sz val="10"/>
      <color rgb="FF000000"/>
      <name val="Verdana"/>
      <family val="2"/>
    </font>
    <font>
      <sz val="10"/>
      <color indexed="8"/>
      <name val="Verdana"/>
      <family val="2"/>
    </font>
    <font>
      <sz val="10"/>
      <color rgb="FF000000"/>
      <name val="Verdana"/>
      <family val="2"/>
    </font>
    <font>
      <sz val="10"/>
      <name val="Arial Narrow"/>
      <family val="2"/>
    </font>
    <font>
      <b/>
      <sz val="9"/>
      <color indexed="81"/>
      <name val="Tahoma"/>
      <family val="2"/>
    </font>
    <font>
      <sz val="9"/>
      <color theme="1"/>
      <name val="Univers Condensed"/>
    </font>
  </fonts>
  <fills count="17">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rgb="FF9BC2E6"/>
        <bgColor rgb="FF000000"/>
      </patternFill>
    </fill>
    <fill>
      <patternFill patternType="solid">
        <fgColor theme="4" tint="0.79998168889431442"/>
        <bgColor indexed="64"/>
      </patternFill>
    </fill>
    <fill>
      <patternFill patternType="solid">
        <fgColor rgb="FFDDEBF7"/>
        <bgColor rgb="FF000000"/>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59999389629810485"/>
        <bgColor indexed="64"/>
      </patternFill>
    </fill>
  </fills>
  <borders count="5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3" fillId="0" borderId="0" xfId="0" applyFont="1" applyAlignment="1">
      <alignment vertical="center" wrapText="1"/>
    </xf>
    <xf numFmtId="10" fontId="3" fillId="0" borderId="0" xfId="0" applyNumberFormat="1" applyFont="1" applyAlignment="1">
      <alignment horizontal="center" vertical="center" wrapText="1"/>
    </xf>
    <xf numFmtId="14" fontId="3" fillId="0" borderId="0" xfId="0" applyNumberFormat="1" applyFont="1" applyAlignment="1">
      <alignment vertical="center" wrapText="1"/>
    </xf>
    <xf numFmtId="0" fontId="8" fillId="0" borderId="0" xfId="0" applyFont="1" applyAlignment="1">
      <alignment vertical="center" wrapText="1"/>
    </xf>
    <xf numFmtId="0" fontId="6" fillId="0" borderId="0" xfId="0" applyFont="1" applyAlignment="1">
      <alignment horizontal="center" vertical="center" wrapText="1"/>
    </xf>
    <xf numFmtId="0" fontId="3" fillId="0" borderId="11" xfId="0" applyFont="1" applyBorder="1" applyAlignment="1">
      <alignment vertical="center" wrapText="1"/>
    </xf>
    <xf numFmtId="14" fontId="3" fillId="0" borderId="11" xfId="0" applyNumberFormat="1" applyFont="1" applyBorder="1" applyAlignment="1">
      <alignment vertical="center" wrapText="1"/>
    </xf>
    <xf numFmtId="10" fontId="3" fillId="0" borderId="11" xfId="0" applyNumberFormat="1" applyFont="1" applyBorder="1" applyAlignment="1">
      <alignment horizontal="center" vertical="center" wrapText="1"/>
    </xf>
    <xf numFmtId="0" fontId="3" fillId="5" borderId="11" xfId="0" applyFont="1" applyFill="1" applyBorder="1" applyAlignment="1">
      <alignment vertical="center" wrapText="1"/>
    </xf>
    <xf numFmtId="0" fontId="0" fillId="0" borderId="16" xfId="0" applyBorder="1" applyAlignment="1">
      <alignment horizontal="center" vertical="center"/>
    </xf>
    <xf numFmtId="0" fontId="0" fillId="0" borderId="13" xfId="0" applyBorder="1" applyAlignment="1">
      <alignment horizontal="center" vertical="center"/>
    </xf>
    <xf numFmtId="9" fontId="0" fillId="0" borderId="14" xfId="0" applyNumberFormat="1" applyBorder="1" applyAlignment="1">
      <alignment horizontal="center" vertical="center"/>
    </xf>
    <xf numFmtId="0" fontId="0" fillId="6" borderId="14" xfId="0" applyFill="1" applyBorder="1" applyAlignment="1">
      <alignment horizontal="center" vertical="center"/>
    </xf>
    <xf numFmtId="0" fontId="0" fillId="0" borderId="17" xfId="0" applyBorder="1" applyAlignment="1">
      <alignment horizontal="center" vertical="center"/>
    </xf>
    <xf numFmtId="9" fontId="0" fillId="0" borderId="11" xfId="2" applyFont="1" applyBorder="1" applyAlignment="1">
      <alignment horizontal="center" vertical="center"/>
    </xf>
    <xf numFmtId="9" fontId="0" fillId="8" borderId="18" xfId="2" applyFont="1" applyFill="1" applyBorder="1" applyAlignment="1">
      <alignment horizontal="center" vertical="center"/>
    </xf>
    <xf numFmtId="0" fontId="0" fillId="0" borderId="19" xfId="0" applyBorder="1" applyAlignment="1">
      <alignment horizontal="center" vertical="center" wrapText="1"/>
    </xf>
    <xf numFmtId="9" fontId="0" fillId="0" borderId="11" xfId="0" applyNumberFormat="1" applyBorder="1" applyAlignment="1">
      <alignment horizontal="center" vertical="center"/>
    </xf>
    <xf numFmtId="1" fontId="0" fillId="6" borderId="11" xfId="0" applyNumberFormat="1" applyFill="1" applyBorder="1" applyAlignment="1">
      <alignment horizontal="center" vertical="center"/>
    </xf>
    <xf numFmtId="9" fontId="0" fillId="0" borderId="0" xfId="0" applyNumberFormat="1"/>
    <xf numFmtId="9" fontId="0" fillId="0" borderId="0" xfId="2" applyFont="1"/>
    <xf numFmtId="0" fontId="22" fillId="8" borderId="29" xfId="0" applyFont="1" applyFill="1" applyBorder="1" applyAlignment="1" applyProtection="1">
      <alignment horizontal="center" vertical="center" wrapText="1"/>
    </xf>
    <xf numFmtId="0" fontId="23" fillId="9" borderId="30" xfId="0" applyFont="1" applyFill="1" applyBorder="1" applyAlignment="1" applyProtection="1">
      <alignment horizontal="center" vertical="center" wrapText="1"/>
    </xf>
    <xf numFmtId="0" fontId="24" fillId="10" borderId="31" xfId="0" applyFont="1" applyFill="1" applyBorder="1" applyAlignment="1" applyProtection="1">
      <alignment horizontal="left"/>
    </xf>
    <xf numFmtId="0" fontId="25" fillId="11" borderId="16" xfId="0" applyFont="1" applyFill="1" applyBorder="1" applyAlignment="1" applyProtection="1">
      <alignment horizontal="center" vertical="center"/>
    </xf>
    <xf numFmtId="0" fontId="24" fillId="10" borderId="32" xfId="0" applyFont="1" applyFill="1" applyBorder="1" applyAlignment="1" applyProtection="1">
      <alignment horizontal="left"/>
    </xf>
    <xf numFmtId="0" fontId="25" fillId="11" borderId="19" xfId="0" applyFont="1" applyFill="1" applyBorder="1" applyAlignment="1" applyProtection="1">
      <alignment horizontal="center" vertical="center"/>
    </xf>
    <xf numFmtId="0" fontId="24" fillId="10" borderId="33" xfId="0" applyFont="1" applyFill="1" applyBorder="1" applyAlignment="1" applyProtection="1">
      <alignment horizontal="left"/>
    </xf>
    <xf numFmtId="0" fontId="25" fillId="11" borderId="20" xfId="0" applyFont="1" applyFill="1" applyBorder="1" applyAlignment="1" applyProtection="1">
      <alignment horizontal="center" vertical="center"/>
    </xf>
    <xf numFmtId="0" fontId="0" fillId="0" borderId="34" xfId="0" applyFill="1" applyBorder="1" applyProtection="1"/>
    <xf numFmtId="3" fontId="23" fillId="9" borderId="28" xfId="0" applyNumberFormat="1" applyFont="1" applyFill="1" applyBorder="1" applyAlignment="1" applyProtection="1">
      <alignment horizontal="center" vertical="center"/>
    </xf>
    <xf numFmtId="0" fontId="0" fillId="0" borderId="35" xfId="0" applyFill="1" applyBorder="1" applyAlignment="1" applyProtection="1">
      <alignment horizontal="left"/>
    </xf>
    <xf numFmtId="0" fontId="0" fillId="0" borderId="35" xfId="0" applyFill="1" applyBorder="1" applyAlignment="1" applyProtection="1">
      <alignment horizontal="center"/>
    </xf>
    <xf numFmtId="0" fontId="19" fillId="12" borderId="28" xfId="0"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xf>
    <xf numFmtId="9" fontId="0" fillId="0" borderId="12" xfId="0" applyNumberFormat="1" applyBorder="1" applyAlignment="1">
      <alignment horizontal="center" vertical="center"/>
    </xf>
    <xf numFmtId="9" fontId="0" fillId="0" borderId="12" xfId="2" applyFont="1" applyBorder="1" applyAlignment="1">
      <alignment horizontal="center" vertical="center"/>
    </xf>
    <xf numFmtId="9" fontId="0" fillId="8" borderId="38" xfId="2" applyFont="1" applyFill="1" applyBorder="1" applyAlignment="1">
      <alignment horizontal="center" vertical="center"/>
    </xf>
    <xf numFmtId="1" fontId="0" fillId="6" borderId="12" xfId="0" applyNumberFormat="1"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7" borderId="15" xfId="0" applyFill="1" applyBorder="1" applyAlignment="1">
      <alignment horizontal="center" vertical="center"/>
    </xf>
    <xf numFmtId="1" fontId="0" fillId="7" borderId="18" xfId="0" applyNumberFormat="1" applyFill="1" applyBorder="1" applyAlignment="1">
      <alignment horizontal="center" vertical="center"/>
    </xf>
    <xf numFmtId="0" fontId="0" fillId="7" borderId="38" xfId="0" applyFill="1" applyBorder="1" applyAlignment="1">
      <alignment horizontal="center" vertical="center"/>
    </xf>
    <xf numFmtId="0" fontId="20" fillId="2" borderId="42"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20" fillId="2" borderId="44" xfId="0" applyFont="1" applyFill="1" applyBorder="1" applyAlignment="1">
      <alignment horizontal="center" vertical="center" wrapText="1"/>
    </xf>
    <xf numFmtId="9" fontId="0" fillId="0" borderId="14" xfId="2" applyFont="1" applyBorder="1" applyAlignment="1">
      <alignment horizontal="center" vertical="center"/>
    </xf>
    <xf numFmtId="9" fontId="0" fillId="8" borderId="15" xfId="2" applyFont="1" applyFill="1" applyBorder="1" applyAlignment="1">
      <alignment horizontal="center" vertical="center"/>
    </xf>
    <xf numFmtId="0" fontId="20" fillId="0" borderId="30" xfId="0" applyFont="1" applyBorder="1"/>
    <xf numFmtId="9" fontId="21" fillId="0" borderId="16" xfId="0" applyNumberFormat="1" applyFont="1" applyBorder="1" applyAlignment="1">
      <alignment vertical="center"/>
    </xf>
    <xf numFmtId="9" fontId="21" fillId="0" borderId="19" xfId="0" applyNumberFormat="1" applyFont="1" applyBorder="1" applyAlignment="1">
      <alignment vertical="center"/>
    </xf>
    <xf numFmtId="9" fontId="21" fillId="0" borderId="20" xfId="0" applyNumberFormat="1" applyFont="1" applyBorder="1" applyAlignment="1">
      <alignment vertical="center"/>
    </xf>
    <xf numFmtId="0" fontId="19" fillId="2" borderId="46" xfId="0" applyFont="1" applyFill="1" applyBorder="1" applyAlignment="1">
      <alignment horizontal="center" vertical="center"/>
    </xf>
    <xf numFmtId="0" fontId="19" fillId="2" borderId="47" xfId="0" applyFont="1" applyFill="1" applyBorder="1" applyAlignment="1">
      <alignment horizontal="center" vertical="center"/>
    </xf>
    <xf numFmtId="0" fontId="19" fillId="2" borderId="48" xfId="0" applyFont="1" applyFill="1" applyBorder="1" applyAlignment="1">
      <alignment horizontal="center" vertical="center"/>
    </xf>
    <xf numFmtId="0" fontId="20" fillId="2" borderId="49" xfId="0" applyFont="1" applyFill="1" applyBorder="1" applyAlignment="1">
      <alignment horizontal="center" vertical="center" wrapText="1"/>
    </xf>
    <xf numFmtId="0" fontId="14" fillId="5" borderId="11" xfId="0" applyFont="1" applyFill="1" applyBorder="1" applyAlignment="1">
      <alignment vertical="center" wrapText="1"/>
    </xf>
    <xf numFmtId="10" fontId="13" fillId="5" borderId="11" xfId="0" applyNumberFormat="1" applyFont="1" applyFill="1" applyBorder="1" applyAlignment="1">
      <alignment horizontal="center" vertical="center" wrapText="1"/>
    </xf>
    <xf numFmtId="0" fontId="0" fillId="7" borderId="11" xfId="0" applyFill="1" applyBorder="1" applyAlignment="1">
      <alignment horizontal="center" vertical="center"/>
    </xf>
    <xf numFmtId="0" fontId="0" fillId="0" borderId="11" xfId="0" applyFill="1" applyBorder="1" applyAlignment="1">
      <alignment horizontal="center" vertical="center"/>
    </xf>
    <xf numFmtId="9" fontId="0" fillId="8" borderId="11" xfId="2" applyFont="1" applyFill="1" applyBorder="1" applyAlignment="1">
      <alignment horizontal="center" vertical="center"/>
    </xf>
    <xf numFmtId="9" fontId="21" fillId="0" borderId="50" xfId="0" applyNumberFormat="1" applyFont="1" applyBorder="1" applyAlignment="1">
      <alignment vertical="center"/>
    </xf>
    <xf numFmtId="0" fontId="0" fillId="0" borderId="34" xfId="0" applyBorder="1"/>
    <xf numFmtId="0" fontId="0" fillId="0" borderId="51" xfId="0" applyBorder="1" applyAlignment="1">
      <alignment horizontal="center" vertical="center"/>
    </xf>
    <xf numFmtId="9" fontId="0" fillId="0" borderId="52" xfId="2" applyFont="1" applyBorder="1" applyAlignment="1">
      <alignment horizontal="center" vertical="center"/>
    </xf>
    <xf numFmtId="9" fontId="0" fillId="8" borderId="45" xfId="2" applyFont="1" applyFill="1" applyBorder="1" applyAlignment="1">
      <alignment horizontal="center" vertical="center"/>
    </xf>
    <xf numFmtId="9" fontId="0" fillId="8" borderId="38" xfId="0" applyNumberFormat="1" applyFill="1" applyBorder="1" applyAlignment="1">
      <alignment horizontal="center" vertical="center"/>
    </xf>
    <xf numFmtId="0" fontId="0" fillId="7" borderId="26" xfId="0" applyFill="1" applyBorder="1" applyAlignment="1">
      <alignment horizontal="center" vertical="center"/>
    </xf>
    <xf numFmtId="9" fontId="0" fillId="0" borderId="12" xfId="0" applyNumberFormat="1" applyFill="1" applyBorder="1" applyAlignment="1">
      <alignment horizontal="center" vertical="center"/>
    </xf>
    <xf numFmtId="0" fontId="0" fillId="0" borderId="36" xfId="0" applyBorder="1" applyAlignment="1">
      <alignment horizontal="center" vertical="center"/>
    </xf>
    <xf numFmtId="0" fontId="0" fillId="7" borderId="50" xfId="0" applyFill="1" applyBorder="1" applyAlignment="1">
      <alignment horizontal="center" vertical="center"/>
    </xf>
    <xf numFmtId="0" fontId="0" fillId="0" borderId="54" xfId="0" applyFill="1" applyBorder="1" applyAlignment="1">
      <alignment horizontal="center" vertical="center"/>
    </xf>
    <xf numFmtId="9" fontId="0" fillId="8" borderId="55" xfId="2" applyFont="1" applyFill="1" applyBorder="1" applyAlignment="1">
      <alignment horizontal="center" vertical="center"/>
    </xf>
    <xf numFmtId="0" fontId="0" fillId="0" borderId="37" xfId="0" applyFill="1" applyBorder="1" applyAlignment="1">
      <alignment horizontal="center" vertical="center"/>
    </xf>
    <xf numFmtId="9" fontId="21" fillId="0" borderId="56" xfId="0" applyNumberFormat="1" applyFont="1" applyBorder="1" applyAlignment="1">
      <alignment vertical="center"/>
    </xf>
    <xf numFmtId="0" fontId="0" fillId="5" borderId="34" xfId="0" applyFill="1" applyBorder="1"/>
    <xf numFmtId="0" fontId="0" fillId="5" borderId="53" xfId="0" applyFill="1" applyBorder="1" applyAlignment="1">
      <alignment horizontal="center" vertical="center"/>
    </xf>
    <xf numFmtId="0" fontId="0" fillId="5" borderId="53" xfId="0" applyFill="1" applyBorder="1"/>
    <xf numFmtId="0" fontId="0" fillId="5" borderId="50" xfId="0" applyFill="1" applyBorder="1"/>
    <xf numFmtId="0" fontId="0" fillId="0" borderId="11" xfId="0" applyBorder="1" applyAlignment="1">
      <alignment horizontal="center" vertical="center"/>
    </xf>
    <xf numFmtId="9" fontId="0" fillId="0" borderId="11" xfId="0" applyNumberFormat="1" applyFill="1" applyBorder="1" applyAlignment="1">
      <alignment horizontal="center" vertical="center"/>
    </xf>
    <xf numFmtId="9" fontId="0" fillId="8" borderId="11" xfId="0" applyNumberFormat="1" applyFill="1" applyBorder="1" applyAlignment="1">
      <alignment horizontal="center" vertical="center"/>
    </xf>
    <xf numFmtId="9" fontId="21" fillId="0" borderId="11" xfId="0" applyNumberFormat="1" applyFont="1" applyBorder="1" applyAlignment="1">
      <alignment vertical="center"/>
    </xf>
    <xf numFmtId="0" fontId="6" fillId="0" borderId="11" xfId="0" applyFont="1" applyBorder="1" applyAlignment="1">
      <alignment horizontal="center" vertical="center" wrapText="1"/>
    </xf>
    <xf numFmtId="9" fontId="13" fillId="5" borderId="11" xfId="0" applyNumberFormat="1" applyFont="1" applyFill="1" applyBorder="1" applyAlignment="1">
      <alignment horizontal="center" vertical="center" wrapText="1"/>
    </xf>
    <xf numFmtId="14" fontId="3" fillId="5" borderId="11" xfId="0" applyNumberFormat="1" applyFont="1" applyFill="1" applyBorder="1" applyAlignment="1">
      <alignment vertical="center" wrapText="1"/>
    </xf>
    <xf numFmtId="0" fontId="28" fillId="5" borderId="11" xfId="0" applyFont="1" applyFill="1" applyBorder="1" applyAlignment="1">
      <alignment vertical="center" wrapText="1"/>
    </xf>
    <xf numFmtId="0" fontId="3" fillId="13" borderId="11" xfId="0" applyFont="1" applyFill="1" applyBorder="1" applyAlignment="1">
      <alignment vertical="center" wrapText="1"/>
    </xf>
    <xf numFmtId="0" fontId="0" fillId="13" borderId="39" xfId="0" applyFill="1" applyBorder="1" applyAlignment="1">
      <alignment horizontal="center" vertical="center"/>
    </xf>
    <xf numFmtId="0" fontId="0" fillId="13" borderId="41" xfId="0" applyFill="1" applyBorder="1" applyAlignment="1">
      <alignment horizontal="center" vertical="center"/>
    </xf>
    <xf numFmtId="0" fontId="3" fillId="0" borderId="0" xfId="0" applyFont="1" applyAlignment="1">
      <alignment horizontal="center" vertical="center" wrapText="1"/>
    </xf>
    <xf numFmtId="165" fontId="3" fillId="13" borderId="11" xfId="0" applyNumberFormat="1" applyFont="1" applyFill="1" applyBorder="1" applyAlignment="1">
      <alignment horizontal="center" vertical="center" wrapText="1"/>
    </xf>
    <xf numFmtId="165" fontId="3" fillId="0" borderId="11" xfId="0" applyNumberFormat="1" applyFont="1" applyBorder="1" applyAlignment="1">
      <alignment horizontal="center" vertical="center" wrapText="1"/>
    </xf>
    <xf numFmtId="0" fontId="26" fillId="13" borderId="11" xfId="0" applyFont="1" applyFill="1" applyBorder="1" applyAlignment="1">
      <alignment vertical="center" wrapText="1"/>
    </xf>
    <xf numFmtId="0" fontId="3" fillId="14" borderId="11" xfId="0" applyFont="1" applyFill="1" applyBorder="1" applyAlignment="1">
      <alignment vertical="center" wrapText="1"/>
    </xf>
    <xf numFmtId="165" fontId="3" fillId="14" borderId="11" xfId="0" applyNumberFormat="1" applyFont="1" applyFill="1" applyBorder="1" applyAlignment="1">
      <alignment horizontal="center" vertical="center" wrapText="1"/>
    </xf>
    <xf numFmtId="14" fontId="3" fillId="14" borderId="11" xfId="1" applyNumberFormat="1" applyFont="1" applyFill="1" applyBorder="1" applyAlignment="1">
      <alignment horizontal="center" vertical="center" wrapText="1"/>
    </xf>
    <xf numFmtId="0" fontId="3" fillId="15" borderId="11" xfId="0" applyFont="1" applyFill="1" applyBorder="1" applyAlignment="1">
      <alignment vertical="center" wrapText="1"/>
    </xf>
    <xf numFmtId="0" fontId="3" fillId="16" borderId="11" xfId="0" applyFont="1" applyFill="1" applyBorder="1" applyAlignment="1">
      <alignment vertical="center" wrapText="1"/>
    </xf>
    <xf numFmtId="165" fontId="3" fillId="16" borderId="11" xfId="0" applyNumberFormat="1" applyFont="1" applyFill="1"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2" fillId="0" borderId="4" xfId="0" applyFont="1" applyBorder="1" applyAlignment="1">
      <alignment horizontal="center" vertical="center"/>
    </xf>
    <xf numFmtId="0" fontId="4" fillId="0" borderId="4"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0" borderId="11" xfId="0" applyFont="1" applyBorder="1" applyAlignment="1">
      <alignment horizontal="center" vertical="center" wrapText="1"/>
    </xf>
    <xf numFmtId="0" fontId="7" fillId="2"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9" fillId="0" borderId="11" xfId="0" applyFont="1" applyBorder="1" applyAlignment="1">
      <alignment horizontal="center" vertical="center" wrapText="1"/>
    </xf>
    <xf numFmtId="10" fontId="6" fillId="0" borderId="11" xfId="0" applyNumberFormat="1" applyFont="1" applyBorder="1" applyAlignment="1">
      <alignment horizontal="center" vertical="center" wrapText="1"/>
    </xf>
    <xf numFmtId="14" fontId="6" fillId="0" borderId="11" xfId="0" applyNumberFormat="1" applyFont="1"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57"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7" xfId="0" applyBorder="1" applyAlignment="1">
      <alignment horizontal="center"/>
    </xf>
    <xf numFmtId="0" fontId="0" fillId="0" borderId="58"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19" fillId="12" borderId="24" xfId="0" applyFont="1" applyFill="1" applyBorder="1" applyAlignment="1">
      <alignment horizontal="center" vertical="center"/>
    </xf>
    <xf numFmtId="0" fontId="19" fillId="12" borderId="25" xfId="0" applyFont="1" applyFill="1" applyBorder="1" applyAlignment="1">
      <alignment horizontal="center" vertical="center"/>
    </xf>
    <xf numFmtId="0" fontId="19" fillId="12" borderId="26" xfId="0"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1.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0</xdr:col>
      <xdr:colOff>781051</xdr:colOff>
      <xdr:row>0</xdr:row>
      <xdr:rowOff>58512</xdr:rowOff>
    </xdr:from>
    <xdr:to>
      <xdr:col>1</xdr:col>
      <xdr:colOff>390525</xdr:colOff>
      <xdr:row>2</xdr:row>
      <xdr:rowOff>1789</xdr:rowOff>
    </xdr:to>
    <xdr:pic>
      <xdr:nvPicPr>
        <xdr:cNvPr id="2" name="1 Imagen" descr="Dibujo">
          <a:extLst>
            <a:ext uri="{FF2B5EF4-FFF2-40B4-BE49-F238E27FC236}">
              <a16:creationId xmlns:a16="http://schemas.microsoft.com/office/drawing/2014/main" id="{ECC3203E-BEE6-4FB7-AF54-A6DF40196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1" y="58512"/>
          <a:ext cx="457199" cy="610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slySaid/Desktop/2020/PLAN%20DE%20ACCI&#211;N/Formato%20Plan%20de%20Acci&#243;n%20y%20Mejoramiento.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
      <sheetName val="CEG"/>
      <sheetName val="GITE"/>
      <sheetName val="SAE"/>
      <sheetName val="SGP"/>
      <sheetName val="VGU"/>
      <sheetName val="SAD"/>
      <sheetName val="SBRB"/>
      <sheetName val="CIARP"/>
      <sheetName val="INSTRUCCIONES"/>
      <sheetName val="VAC"/>
      <sheetName val="GCT"/>
      <sheetName val="SBU"/>
      <sheetName val="GAC"/>
      <sheetName val="SSG"/>
      <sheetName val="SGSI"/>
      <sheetName val="SFN"/>
      <sheetName val="SPE"/>
      <sheetName val="VAD"/>
      <sheetName val="IPN"/>
      <sheetName val="SGR"/>
      <sheetName val="GCC"/>
      <sheetName val="GITAC"/>
      <sheetName val="ODP"/>
      <sheetName val="OCDI"/>
      <sheetName val="OCI"/>
      <sheetName val="ORI"/>
      <sheetName val="OJU"/>
      <sheetName val="Seg PA"/>
      <sheetName val="Plan Anticorrupción"/>
      <sheetName val="FOR006PES-PLAN DE ACCIÓN"/>
      <sheetName val="Hoj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5">
          <cell r="A5" t="str">
            <v>Planeación_Estratégica</v>
          </cell>
          <cell r="B5" t="str">
            <v>Plan_de_Desarrollo_Institucional</v>
          </cell>
          <cell r="I5" t="str">
            <v>Finalizada</v>
          </cell>
          <cell r="J5" t="str">
            <v>I_período_(ene_a_abr)</v>
          </cell>
        </row>
        <row r="6">
          <cell r="A6" t="str">
            <v>Planeación_Financiera</v>
          </cell>
          <cell r="B6" t="str">
            <v>Plan_de_Mejoramiento</v>
          </cell>
          <cell r="I6" t="str">
            <v>En_Proceso</v>
          </cell>
          <cell r="J6" t="str">
            <v>II_período_(may_a_ago)</v>
          </cell>
        </row>
        <row r="7">
          <cell r="A7" t="str">
            <v>Gestión_de_Calidad</v>
          </cell>
          <cell r="B7" t="str">
            <v>Otros_Elementos_de_Gestión</v>
          </cell>
          <cell r="I7" t="str">
            <v>Sin_Avance</v>
          </cell>
          <cell r="J7" t="str">
            <v>III_período_(sep_a_dic)</v>
          </cell>
        </row>
        <row r="8">
          <cell r="A8" t="str">
            <v>Aseguramiento_de_la_Calidad_Académica</v>
          </cell>
        </row>
        <row r="9">
          <cell r="A9" t="str">
            <v>Docencia</v>
          </cell>
        </row>
        <row r="10">
          <cell r="A10" t="str">
            <v>Investigación</v>
          </cell>
        </row>
        <row r="11">
          <cell r="A11" t="str">
            <v>Extensión</v>
          </cell>
        </row>
        <row r="12">
          <cell r="A12" t="str">
            <v>Comunicaciones</v>
          </cell>
        </row>
        <row r="13">
          <cell r="A13" t="str">
            <v>Gestión_de_Admisiones_y_Registro</v>
          </cell>
        </row>
        <row r="14">
          <cell r="A14" t="str">
            <v>Internacionalización</v>
          </cell>
        </row>
        <row r="15">
          <cell r="A15" t="str">
            <v>Gestión_Docente_Universitario</v>
          </cell>
        </row>
        <row r="16">
          <cell r="A16" t="str">
            <v>Gestión_de_Información_Bibliográfica</v>
          </cell>
        </row>
        <row r="17">
          <cell r="A17" t="str">
            <v>Gestión_de_Bienestar_Universitario</v>
          </cell>
        </row>
        <row r="18">
          <cell r="A18" t="str">
            <v>Gestión_del_Talento_Humano</v>
          </cell>
        </row>
        <row r="19">
          <cell r="A19" t="str">
            <v>Gestión_Financiera</v>
          </cell>
        </row>
        <row r="20">
          <cell r="A20" t="str">
            <v>Gestión_Contractual</v>
          </cell>
        </row>
        <row r="21">
          <cell r="A21" t="str">
            <v>Gestión_de_Servicios</v>
          </cell>
        </row>
        <row r="22">
          <cell r="A22" t="str">
            <v>Gestión_de_Sistemas_Informáticos</v>
          </cell>
        </row>
        <row r="23">
          <cell r="A23" t="str">
            <v>Gestión_Documental</v>
          </cell>
        </row>
        <row r="24">
          <cell r="A24" t="str">
            <v>Gestión_para_el_Gobierno_Universitario</v>
          </cell>
        </row>
        <row r="25">
          <cell r="A25" t="str">
            <v>Gestión_Jurídica</v>
          </cell>
        </row>
        <row r="26">
          <cell r="A26" t="str">
            <v>Gestión_de_Control_y_Evaluación</v>
          </cell>
        </row>
        <row r="27">
          <cell r="A27" t="str">
            <v>Gestión_Disciplinaria</v>
          </cell>
        </row>
        <row r="28">
          <cell r="A28" t="str">
            <v>Todos_los_Procesos_del_Sistema_de_Gestión_Integral</v>
          </cell>
        </row>
        <row r="29">
          <cell r="A29" t="str">
            <v>Instituto_Pedagógico_Nacional</v>
          </cell>
        </row>
        <row r="30">
          <cell r="A30" t="str">
            <v>Sistema_Gestión_Ambiental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
  <sheetViews>
    <sheetView tabSelected="1" topLeftCell="C1" zoomScale="80" zoomScaleNormal="80" workbookViewId="0">
      <selection activeCell="I10" sqref="I10"/>
    </sheetView>
  </sheetViews>
  <sheetFormatPr defaultColWidth="11.43359375" defaultRowHeight="12.75" x14ac:dyDescent="0.2"/>
  <cols>
    <col min="1" max="1" width="12.64453125" style="1" customWidth="1"/>
    <col min="2" max="2" width="13.71875" style="1" customWidth="1"/>
    <col min="3" max="3" width="20.58203125" style="1" customWidth="1"/>
    <col min="4" max="4" width="18.16015625" style="1" customWidth="1"/>
    <col min="5" max="5" width="41.56640625" style="1" customWidth="1"/>
    <col min="6" max="6" width="25.828125" style="1" customWidth="1"/>
    <col min="7" max="7" width="17.75390625" style="1" customWidth="1"/>
    <col min="8" max="8" width="33.08984375" style="1" customWidth="1"/>
    <col min="9" max="9" width="25.01953125" style="1" customWidth="1"/>
    <col min="10" max="10" width="20.71484375" style="1" customWidth="1"/>
    <col min="11" max="11" width="15.33203125" style="94" customWidth="1"/>
    <col min="12" max="12" width="11.43359375" style="94"/>
    <col min="13" max="13" width="13.1796875" style="1" customWidth="1"/>
    <col min="14" max="14" width="17.08203125" style="1" customWidth="1"/>
    <col min="15" max="15" width="13.44921875" style="2" customWidth="1"/>
    <col min="16" max="16" width="47.890625" style="1" customWidth="1"/>
    <col min="17" max="17" width="16.27734375" style="3" customWidth="1"/>
    <col min="18" max="18" width="17.890625" style="1" customWidth="1"/>
    <col min="19" max="19" width="10.22265625" style="1" customWidth="1"/>
    <col min="20" max="16384" width="11.43359375" style="1"/>
  </cols>
  <sheetData>
    <row r="1" spans="1:19" ht="24" customHeight="1" thickTop="1" thickBot="1" x14ac:dyDescent="0.25">
      <c r="A1" s="104"/>
      <c r="B1" s="105"/>
      <c r="C1" s="106"/>
      <c r="D1" s="110" t="s">
        <v>0</v>
      </c>
      <c r="E1" s="110"/>
      <c r="F1" s="110"/>
      <c r="G1" s="110"/>
      <c r="H1" s="110"/>
      <c r="I1" s="110"/>
      <c r="J1" s="110"/>
      <c r="K1" s="110"/>
      <c r="L1" s="110"/>
      <c r="M1" s="110"/>
      <c r="N1" s="110"/>
      <c r="O1" s="110"/>
      <c r="P1" s="110"/>
      <c r="Q1" s="110"/>
      <c r="R1" s="110"/>
      <c r="S1" s="110"/>
    </row>
    <row r="2" spans="1:19" ht="28.5" customHeight="1" thickTop="1" thickBot="1" x14ac:dyDescent="0.25">
      <c r="A2" s="107"/>
      <c r="B2" s="108"/>
      <c r="C2" s="109"/>
      <c r="D2" s="111" t="s">
        <v>1</v>
      </c>
      <c r="E2" s="111"/>
      <c r="F2" s="111"/>
      <c r="G2" s="111"/>
      <c r="H2" s="111"/>
      <c r="I2" s="111"/>
      <c r="J2" s="111"/>
      <c r="K2" s="111"/>
      <c r="L2" s="111"/>
      <c r="M2" s="111"/>
      <c r="N2" s="111"/>
      <c r="O2" s="111"/>
      <c r="P2" s="111"/>
      <c r="Q2" s="111"/>
      <c r="R2" s="111"/>
      <c r="S2" s="111"/>
    </row>
    <row r="3" spans="1:19" ht="22.5" customHeight="1" thickTop="1" thickBot="1" x14ac:dyDescent="0.25">
      <c r="A3" s="112" t="s">
        <v>2</v>
      </c>
      <c r="B3" s="113"/>
      <c r="C3" s="113"/>
      <c r="D3" s="113"/>
      <c r="E3" s="113"/>
      <c r="F3" s="114"/>
      <c r="G3" s="115" t="s">
        <v>3</v>
      </c>
      <c r="H3" s="116"/>
      <c r="I3" s="116"/>
      <c r="J3" s="117"/>
      <c r="K3" s="112" t="s">
        <v>4</v>
      </c>
      <c r="L3" s="113"/>
      <c r="M3" s="113"/>
      <c r="N3" s="113"/>
      <c r="O3" s="114"/>
      <c r="P3" s="115" t="s">
        <v>5</v>
      </c>
      <c r="Q3" s="116"/>
      <c r="R3" s="116"/>
      <c r="S3" s="117"/>
    </row>
    <row r="4" spans="1:19" ht="13.5" thickTop="1" x14ac:dyDescent="0.2"/>
    <row r="5" spans="1:19" s="4" customFormat="1" ht="15" customHeight="1" x14ac:dyDescent="0.2">
      <c r="A5" s="118" t="s">
        <v>6</v>
      </c>
      <c r="B5" s="119" t="s">
        <v>7</v>
      </c>
      <c r="C5" s="119"/>
      <c r="D5" s="119"/>
      <c r="E5" s="119"/>
      <c r="F5" s="119"/>
      <c r="G5" s="119"/>
      <c r="H5" s="120" t="s">
        <v>8</v>
      </c>
      <c r="I5" s="120"/>
      <c r="J5" s="120"/>
      <c r="K5" s="120"/>
      <c r="L5" s="120"/>
      <c r="M5" s="120"/>
      <c r="N5" s="120"/>
      <c r="O5" s="121" t="s">
        <v>9</v>
      </c>
      <c r="P5" s="121"/>
      <c r="Q5" s="121"/>
      <c r="R5" s="121"/>
      <c r="S5" s="121"/>
    </row>
    <row r="6" spans="1:19" s="5" customFormat="1" ht="25.5" customHeight="1" x14ac:dyDescent="0.2">
      <c r="A6" s="118"/>
      <c r="B6" s="118" t="s">
        <v>10</v>
      </c>
      <c r="C6" s="118" t="s">
        <v>11</v>
      </c>
      <c r="D6" s="118" t="s">
        <v>12</v>
      </c>
      <c r="E6" s="122" t="s">
        <v>13</v>
      </c>
      <c r="F6" s="122" t="s">
        <v>14</v>
      </c>
      <c r="G6" s="122" t="s">
        <v>15</v>
      </c>
      <c r="H6" s="118" t="s">
        <v>16</v>
      </c>
      <c r="I6" s="118" t="s">
        <v>17</v>
      </c>
      <c r="J6" s="118" t="s">
        <v>18</v>
      </c>
      <c r="K6" s="118" t="s">
        <v>19</v>
      </c>
      <c r="L6" s="118"/>
      <c r="M6" s="118" t="s">
        <v>20</v>
      </c>
      <c r="N6" s="118" t="s">
        <v>21</v>
      </c>
      <c r="O6" s="123" t="s">
        <v>22</v>
      </c>
      <c r="P6" s="118" t="s">
        <v>23</v>
      </c>
      <c r="Q6" s="124" t="s">
        <v>24</v>
      </c>
      <c r="R6" s="118" t="s">
        <v>25</v>
      </c>
      <c r="S6" s="118" t="s">
        <v>26</v>
      </c>
    </row>
    <row r="7" spans="1:19" ht="22.5" customHeight="1" x14ac:dyDescent="0.2">
      <c r="A7" s="118"/>
      <c r="B7" s="118"/>
      <c r="C7" s="118"/>
      <c r="D7" s="118"/>
      <c r="E7" s="122"/>
      <c r="F7" s="122"/>
      <c r="G7" s="122"/>
      <c r="H7" s="118"/>
      <c r="I7" s="118"/>
      <c r="J7" s="118"/>
      <c r="K7" s="87" t="s">
        <v>27</v>
      </c>
      <c r="L7" s="87" t="s">
        <v>28</v>
      </c>
      <c r="M7" s="118"/>
      <c r="N7" s="118"/>
      <c r="O7" s="123"/>
      <c r="P7" s="118"/>
      <c r="Q7" s="124"/>
      <c r="R7" s="118"/>
      <c r="S7" s="118"/>
    </row>
    <row r="8" spans="1:19" ht="150" customHeight="1" x14ac:dyDescent="0.15">
      <c r="A8" s="6" t="s">
        <v>29</v>
      </c>
      <c r="B8" s="6" t="s">
        <v>30</v>
      </c>
      <c r="C8" s="6" t="s">
        <v>31</v>
      </c>
      <c r="D8" s="6" t="s">
        <v>32</v>
      </c>
      <c r="E8" s="6" t="s">
        <v>33</v>
      </c>
      <c r="F8" s="6" t="s">
        <v>34</v>
      </c>
      <c r="G8" s="6" t="s">
        <v>35</v>
      </c>
      <c r="H8" s="91" t="s">
        <v>36</v>
      </c>
      <c r="I8" s="91" t="s">
        <v>154</v>
      </c>
      <c r="J8" s="91" t="s">
        <v>37</v>
      </c>
      <c r="K8" s="95">
        <v>44229</v>
      </c>
      <c r="L8" s="95">
        <v>44547</v>
      </c>
      <c r="M8" s="91" t="s">
        <v>38</v>
      </c>
      <c r="N8" s="101" t="s">
        <v>45</v>
      </c>
      <c r="O8" s="88"/>
      <c r="P8" s="60"/>
      <c r="Q8" s="89"/>
      <c r="R8" s="60"/>
      <c r="S8" s="9"/>
    </row>
    <row r="9" spans="1:19" ht="136.5" customHeight="1" x14ac:dyDescent="0.15">
      <c r="A9" s="6" t="s">
        <v>29</v>
      </c>
      <c r="B9" s="6" t="s">
        <v>39</v>
      </c>
      <c r="C9" s="6" t="s">
        <v>40</v>
      </c>
      <c r="D9" s="6" t="s">
        <v>41</v>
      </c>
      <c r="E9" s="6" t="s">
        <v>42</v>
      </c>
      <c r="F9" s="6" t="s">
        <v>43</v>
      </c>
      <c r="G9" s="6" t="s">
        <v>43</v>
      </c>
      <c r="H9" s="91" t="s">
        <v>155</v>
      </c>
      <c r="I9" s="101" t="s">
        <v>156</v>
      </c>
      <c r="J9" s="91" t="s">
        <v>44</v>
      </c>
      <c r="K9" s="95">
        <v>44229</v>
      </c>
      <c r="L9" s="95">
        <v>44547</v>
      </c>
      <c r="M9" s="91" t="s">
        <v>38</v>
      </c>
      <c r="N9" s="91" t="s">
        <v>45</v>
      </c>
      <c r="O9" s="88"/>
      <c r="P9" s="60"/>
      <c r="Q9" s="89"/>
      <c r="R9" s="60"/>
      <c r="S9" s="9"/>
    </row>
    <row r="10" spans="1:19" ht="104.25" x14ac:dyDescent="0.15">
      <c r="A10" s="6" t="s">
        <v>29</v>
      </c>
      <c r="B10" s="6" t="s">
        <v>39</v>
      </c>
      <c r="C10" s="6" t="s">
        <v>40</v>
      </c>
      <c r="D10" s="6" t="s">
        <v>41</v>
      </c>
      <c r="E10" s="6" t="s">
        <v>46</v>
      </c>
      <c r="F10" s="6" t="s">
        <v>43</v>
      </c>
      <c r="G10" s="6" t="s">
        <v>43</v>
      </c>
      <c r="H10" s="91" t="s">
        <v>47</v>
      </c>
      <c r="I10" s="91" t="s">
        <v>48</v>
      </c>
      <c r="J10" s="91" t="s">
        <v>49</v>
      </c>
      <c r="K10" s="95">
        <v>44228</v>
      </c>
      <c r="L10" s="95">
        <v>44547</v>
      </c>
      <c r="M10" s="91" t="s">
        <v>38</v>
      </c>
      <c r="N10" s="91" t="s">
        <v>45</v>
      </c>
      <c r="O10" s="61"/>
      <c r="P10" s="60"/>
      <c r="Q10" s="89"/>
      <c r="R10" s="60"/>
      <c r="S10" s="9"/>
    </row>
    <row r="11" spans="1:19" ht="152.25" x14ac:dyDescent="0.15">
      <c r="A11" s="6" t="s">
        <v>29</v>
      </c>
      <c r="B11" s="6" t="s">
        <v>30</v>
      </c>
      <c r="C11" s="6" t="s">
        <v>31</v>
      </c>
      <c r="D11" s="6" t="s">
        <v>32</v>
      </c>
      <c r="E11" s="6" t="s">
        <v>33</v>
      </c>
      <c r="F11" s="6" t="s">
        <v>50</v>
      </c>
      <c r="G11" s="6" t="s">
        <v>51</v>
      </c>
      <c r="H11" s="91" t="s">
        <v>52</v>
      </c>
      <c r="I11" s="91" t="s">
        <v>140</v>
      </c>
      <c r="J11" s="91" t="s">
        <v>141</v>
      </c>
      <c r="K11" s="95">
        <v>44229</v>
      </c>
      <c r="L11" s="95">
        <v>44547</v>
      </c>
      <c r="M11" s="91" t="s">
        <v>53</v>
      </c>
      <c r="N11" s="91" t="s">
        <v>54</v>
      </c>
      <c r="O11" s="61"/>
      <c r="P11" s="60"/>
      <c r="Q11" s="89"/>
      <c r="R11" s="60"/>
      <c r="S11" s="9"/>
    </row>
    <row r="12" spans="1:19" ht="243" customHeight="1" x14ac:dyDescent="0.15">
      <c r="A12" s="6" t="s">
        <v>29</v>
      </c>
      <c r="B12" s="6" t="s">
        <v>30</v>
      </c>
      <c r="C12" s="6" t="s">
        <v>31</v>
      </c>
      <c r="D12" s="6" t="s">
        <v>32</v>
      </c>
      <c r="E12" s="6" t="s">
        <v>33</v>
      </c>
      <c r="F12" s="6" t="s">
        <v>50</v>
      </c>
      <c r="G12" s="6" t="s">
        <v>55</v>
      </c>
      <c r="H12" s="91" t="s">
        <v>142</v>
      </c>
      <c r="I12" s="91" t="s">
        <v>143</v>
      </c>
      <c r="J12" s="91" t="s">
        <v>56</v>
      </c>
      <c r="K12" s="95">
        <v>44229</v>
      </c>
      <c r="L12" s="95">
        <v>44530</v>
      </c>
      <c r="M12" s="91" t="s">
        <v>38</v>
      </c>
      <c r="N12" s="91" t="s">
        <v>148</v>
      </c>
      <c r="O12" s="61"/>
      <c r="P12" s="60"/>
      <c r="Q12" s="89"/>
      <c r="R12" s="60"/>
      <c r="S12" s="9"/>
    </row>
    <row r="13" spans="1:19" ht="115.5" x14ac:dyDescent="0.15">
      <c r="A13" s="6" t="s">
        <v>29</v>
      </c>
      <c r="B13" s="6" t="s">
        <v>30</v>
      </c>
      <c r="C13" s="6" t="s">
        <v>31</v>
      </c>
      <c r="D13" s="6" t="s">
        <v>32</v>
      </c>
      <c r="E13" s="6" t="s">
        <v>33</v>
      </c>
      <c r="F13" s="6" t="s">
        <v>57</v>
      </c>
      <c r="G13" s="6" t="s">
        <v>58</v>
      </c>
      <c r="H13" s="91" t="s">
        <v>144</v>
      </c>
      <c r="I13" s="91" t="s">
        <v>145</v>
      </c>
      <c r="J13" s="91" t="s">
        <v>146</v>
      </c>
      <c r="K13" s="95">
        <v>44229</v>
      </c>
      <c r="L13" s="95">
        <v>44530</v>
      </c>
      <c r="M13" s="91" t="s">
        <v>38</v>
      </c>
      <c r="N13" s="97" t="s">
        <v>147</v>
      </c>
      <c r="O13" s="61"/>
      <c r="P13" s="60"/>
      <c r="Q13" s="89"/>
      <c r="R13" s="60"/>
      <c r="S13" s="9"/>
    </row>
    <row r="14" spans="1:19" ht="276" customHeight="1" x14ac:dyDescent="0.15">
      <c r="A14" s="6" t="s">
        <v>29</v>
      </c>
      <c r="B14" s="6" t="s">
        <v>30</v>
      </c>
      <c r="C14" s="6" t="s">
        <v>31</v>
      </c>
      <c r="D14" s="6" t="s">
        <v>32</v>
      </c>
      <c r="E14" s="6" t="s">
        <v>33</v>
      </c>
      <c r="F14" s="6" t="s">
        <v>59</v>
      </c>
      <c r="G14" s="6" t="s">
        <v>60</v>
      </c>
      <c r="H14" s="101" t="s">
        <v>157</v>
      </c>
      <c r="I14" s="91" t="s">
        <v>158</v>
      </c>
      <c r="J14" s="101" t="s">
        <v>159</v>
      </c>
      <c r="K14" s="95">
        <v>44229</v>
      </c>
      <c r="L14" s="95">
        <v>44530</v>
      </c>
      <c r="M14" s="91" t="s">
        <v>38</v>
      </c>
      <c r="N14" s="91" t="s">
        <v>45</v>
      </c>
      <c r="O14" s="88"/>
      <c r="P14" s="60"/>
      <c r="Q14" s="89"/>
      <c r="R14" s="60"/>
      <c r="S14" s="9"/>
    </row>
    <row r="15" spans="1:19" ht="368.25" customHeight="1" x14ac:dyDescent="0.15">
      <c r="A15" s="102" t="s">
        <v>29</v>
      </c>
      <c r="B15" s="102" t="s">
        <v>61</v>
      </c>
      <c r="C15" s="102" t="s">
        <v>62</v>
      </c>
      <c r="D15" s="102" t="s">
        <v>63</v>
      </c>
      <c r="E15" s="102" t="s">
        <v>64</v>
      </c>
      <c r="F15" s="102" t="s">
        <v>65</v>
      </c>
      <c r="G15" s="102" t="s">
        <v>66</v>
      </c>
      <c r="H15" s="102" t="s">
        <v>162</v>
      </c>
      <c r="I15" s="102" t="s">
        <v>67</v>
      </c>
      <c r="J15" s="102" t="s">
        <v>149</v>
      </c>
      <c r="K15" s="103">
        <v>44229</v>
      </c>
      <c r="L15" s="103">
        <v>44530</v>
      </c>
      <c r="M15" s="102" t="s">
        <v>38</v>
      </c>
      <c r="N15" s="102" t="s">
        <v>138</v>
      </c>
      <c r="O15" s="88"/>
      <c r="P15" s="60"/>
      <c r="Q15" s="89"/>
      <c r="R15" s="60"/>
      <c r="S15" s="9"/>
    </row>
    <row r="16" spans="1:19" ht="320.25" customHeight="1" x14ac:dyDescent="0.15">
      <c r="A16" s="102" t="s">
        <v>29</v>
      </c>
      <c r="B16" s="102" t="s">
        <v>61</v>
      </c>
      <c r="C16" s="102" t="s">
        <v>62</v>
      </c>
      <c r="D16" s="102" t="s">
        <v>63</v>
      </c>
      <c r="E16" s="102" t="s">
        <v>68</v>
      </c>
      <c r="F16" s="102" t="s">
        <v>69</v>
      </c>
      <c r="G16" s="102" t="s">
        <v>70</v>
      </c>
      <c r="H16" s="102" t="s">
        <v>163</v>
      </c>
      <c r="I16" s="102" t="s">
        <v>71</v>
      </c>
      <c r="J16" s="102" t="s">
        <v>72</v>
      </c>
      <c r="K16" s="103">
        <v>44229</v>
      </c>
      <c r="L16" s="103">
        <v>44530</v>
      </c>
      <c r="M16" s="102" t="s">
        <v>73</v>
      </c>
      <c r="N16" s="102" t="s">
        <v>150</v>
      </c>
      <c r="O16" s="88"/>
      <c r="P16" s="60"/>
      <c r="Q16" s="89"/>
      <c r="R16" s="60"/>
      <c r="S16" s="9"/>
    </row>
    <row r="17" spans="1:19" ht="230.25" x14ac:dyDescent="0.15">
      <c r="A17" s="102" t="s">
        <v>29</v>
      </c>
      <c r="B17" s="102" t="s">
        <v>61</v>
      </c>
      <c r="C17" s="102" t="s">
        <v>62</v>
      </c>
      <c r="D17" s="102" t="s">
        <v>63</v>
      </c>
      <c r="E17" s="102" t="s">
        <v>74</v>
      </c>
      <c r="F17" s="102" t="s">
        <v>75</v>
      </c>
      <c r="G17" s="102" t="s">
        <v>76</v>
      </c>
      <c r="H17" s="102" t="s">
        <v>164</v>
      </c>
      <c r="I17" s="102" t="s">
        <v>165</v>
      </c>
      <c r="J17" s="102" t="s">
        <v>166</v>
      </c>
      <c r="K17" s="103">
        <v>44229</v>
      </c>
      <c r="L17" s="103">
        <v>44530</v>
      </c>
      <c r="M17" s="102" t="s">
        <v>77</v>
      </c>
      <c r="N17" s="102" t="s">
        <v>151</v>
      </c>
      <c r="O17" s="88"/>
      <c r="P17" s="90"/>
      <c r="Q17" s="89"/>
      <c r="R17" s="60"/>
      <c r="S17" s="9"/>
    </row>
    <row r="18" spans="1:19" ht="409.6" x14ac:dyDescent="0.15">
      <c r="A18" s="102" t="s">
        <v>29</v>
      </c>
      <c r="B18" s="102" t="s">
        <v>61</v>
      </c>
      <c r="C18" s="102" t="s">
        <v>62</v>
      </c>
      <c r="D18" s="102" t="s">
        <v>63</v>
      </c>
      <c r="E18" s="102" t="s">
        <v>78</v>
      </c>
      <c r="F18" s="102" t="s">
        <v>79</v>
      </c>
      <c r="G18" s="102" t="s">
        <v>80</v>
      </c>
      <c r="H18" s="102" t="s">
        <v>167</v>
      </c>
      <c r="I18" s="102" t="s">
        <v>81</v>
      </c>
      <c r="J18" s="102" t="s">
        <v>82</v>
      </c>
      <c r="K18" s="103">
        <v>44229</v>
      </c>
      <c r="L18" s="103">
        <v>44530</v>
      </c>
      <c r="M18" s="102" t="s">
        <v>77</v>
      </c>
      <c r="N18" s="102" t="s">
        <v>45</v>
      </c>
      <c r="O18" s="88"/>
      <c r="P18" s="60"/>
      <c r="Q18" s="89"/>
      <c r="R18" s="60"/>
      <c r="S18" s="9"/>
    </row>
    <row r="19" spans="1:19" ht="409.6" x14ac:dyDescent="0.15">
      <c r="A19" s="102" t="s">
        <v>29</v>
      </c>
      <c r="B19" s="102" t="s">
        <v>61</v>
      </c>
      <c r="C19" s="102" t="s">
        <v>62</v>
      </c>
      <c r="D19" s="102" t="s">
        <v>63</v>
      </c>
      <c r="E19" s="102" t="s">
        <v>83</v>
      </c>
      <c r="F19" s="102" t="s">
        <v>84</v>
      </c>
      <c r="G19" s="102" t="s">
        <v>85</v>
      </c>
      <c r="H19" s="102" t="s">
        <v>168</v>
      </c>
      <c r="I19" s="102" t="s">
        <v>135</v>
      </c>
      <c r="J19" s="102" t="s">
        <v>169</v>
      </c>
      <c r="K19" s="103">
        <v>44235</v>
      </c>
      <c r="L19" s="103">
        <v>44530</v>
      </c>
      <c r="M19" s="102" t="s">
        <v>77</v>
      </c>
      <c r="N19" s="102" t="s">
        <v>152</v>
      </c>
      <c r="O19" s="88"/>
      <c r="P19" s="60"/>
      <c r="Q19" s="89"/>
      <c r="R19" s="60"/>
      <c r="S19" s="9"/>
    </row>
    <row r="20" spans="1:19" ht="312.75" x14ac:dyDescent="0.15">
      <c r="A20" s="102" t="s">
        <v>29</v>
      </c>
      <c r="B20" s="102" t="s">
        <v>61</v>
      </c>
      <c r="C20" s="102" t="s">
        <v>62</v>
      </c>
      <c r="D20" s="102" t="s">
        <v>86</v>
      </c>
      <c r="E20" s="102" t="s">
        <v>87</v>
      </c>
      <c r="F20" s="102" t="s">
        <v>136</v>
      </c>
      <c r="G20" s="102" t="s">
        <v>134</v>
      </c>
      <c r="H20" s="102" t="s">
        <v>170</v>
      </c>
      <c r="I20" s="102" t="s">
        <v>137</v>
      </c>
      <c r="J20" s="102" t="s">
        <v>88</v>
      </c>
      <c r="K20" s="103">
        <v>44235</v>
      </c>
      <c r="L20" s="103">
        <v>44530</v>
      </c>
      <c r="M20" s="102" t="s">
        <v>89</v>
      </c>
      <c r="N20" s="102" t="s">
        <v>90</v>
      </c>
      <c r="O20" s="88"/>
      <c r="P20" s="60"/>
      <c r="Q20" s="89"/>
      <c r="R20" s="60"/>
      <c r="S20" s="9"/>
    </row>
    <row r="21" spans="1:19" ht="141.75" customHeight="1" x14ac:dyDescent="0.15">
      <c r="A21" s="6" t="s">
        <v>29</v>
      </c>
      <c r="B21" s="6" t="s">
        <v>30</v>
      </c>
      <c r="C21" s="6" t="s">
        <v>31</v>
      </c>
      <c r="D21" s="6" t="s">
        <v>32</v>
      </c>
      <c r="E21" s="6" t="s">
        <v>33</v>
      </c>
      <c r="F21" s="6" t="s">
        <v>91</v>
      </c>
      <c r="G21" s="6" t="s">
        <v>92</v>
      </c>
      <c r="H21" s="98" t="s">
        <v>93</v>
      </c>
      <c r="I21" s="98" t="s">
        <v>94</v>
      </c>
      <c r="J21" s="98" t="s">
        <v>95</v>
      </c>
      <c r="K21" s="99">
        <v>44256</v>
      </c>
      <c r="L21" s="99">
        <v>44547</v>
      </c>
      <c r="M21" s="98" t="s">
        <v>38</v>
      </c>
      <c r="N21" s="101" t="s">
        <v>160</v>
      </c>
      <c r="O21" s="88"/>
      <c r="P21" s="9"/>
      <c r="Q21" s="89"/>
      <c r="R21" s="9"/>
      <c r="S21" s="9"/>
    </row>
    <row r="22" spans="1:19" ht="138.75" customHeight="1" x14ac:dyDescent="0.15">
      <c r="A22" s="6" t="s">
        <v>29</v>
      </c>
      <c r="B22" s="6" t="s">
        <v>30</v>
      </c>
      <c r="C22" s="6" t="s">
        <v>31</v>
      </c>
      <c r="D22" s="6" t="s">
        <v>32</v>
      </c>
      <c r="E22" s="6" t="s">
        <v>33</v>
      </c>
      <c r="F22" s="6" t="s">
        <v>91</v>
      </c>
      <c r="G22" s="6" t="s">
        <v>92</v>
      </c>
      <c r="H22" s="98" t="s">
        <v>93</v>
      </c>
      <c r="I22" s="98" t="s">
        <v>96</v>
      </c>
      <c r="J22" s="98" t="s">
        <v>97</v>
      </c>
      <c r="K22" s="99">
        <v>44256</v>
      </c>
      <c r="L22" s="99">
        <v>44547</v>
      </c>
      <c r="M22" s="98" t="s">
        <v>38</v>
      </c>
      <c r="N22" s="101" t="s">
        <v>160</v>
      </c>
      <c r="O22" s="88"/>
      <c r="P22" s="9"/>
      <c r="Q22" s="89"/>
      <c r="R22" s="9"/>
      <c r="S22" s="9"/>
    </row>
    <row r="23" spans="1:19" ht="366" customHeight="1" x14ac:dyDescent="0.15">
      <c r="A23" s="6" t="s">
        <v>29</v>
      </c>
      <c r="B23" s="6" t="s">
        <v>30</v>
      </c>
      <c r="C23" s="6" t="s">
        <v>31</v>
      </c>
      <c r="D23" s="6" t="s">
        <v>32</v>
      </c>
      <c r="E23" s="6" t="s">
        <v>33</v>
      </c>
      <c r="F23" s="6" t="s">
        <v>91</v>
      </c>
      <c r="G23" s="6" t="s">
        <v>92</v>
      </c>
      <c r="H23" s="98" t="s">
        <v>93</v>
      </c>
      <c r="I23" s="98" t="s">
        <v>132</v>
      </c>
      <c r="J23" s="98" t="s">
        <v>133</v>
      </c>
      <c r="K23" s="99">
        <v>44256</v>
      </c>
      <c r="L23" s="99">
        <v>44547</v>
      </c>
      <c r="M23" s="98" t="s">
        <v>38</v>
      </c>
      <c r="N23" s="101" t="s">
        <v>160</v>
      </c>
      <c r="O23" s="88"/>
      <c r="P23" s="9"/>
      <c r="Q23" s="89"/>
      <c r="R23" s="9"/>
      <c r="S23" s="9"/>
    </row>
    <row r="24" spans="1:19" ht="132.75" customHeight="1" x14ac:dyDescent="0.15">
      <c r="A24" s="6" t="s">
        <v>29</v>
      </c>
      <c r="B24" s="6" t="s">
        <v>30</v>
      </c>
      <c r="C24" s="6" t="s">
        <v>31</v>
      </c>
      <c r="D24" s="6" t="s">
        <v>32</v>
      </c>
      <c r="E24" s="6" t="s">
        <v>33</v>
      </c>
      <c r="F24" s="6" t="s">
        <v>34</v>
      </c>
      <c r="G24" s="6" t="s">
        <v>35</v>
      </c>
      <c r="H24" s="98" t="s">
        <v>98</v>
      </c>
      <c r="I24" s="98" t="s">
        <v>153</v>
      </c>
      <c r="J24" s="98" t="s">
        <v>99</v>
      </c>
      <c r="K24" s="100">
        <v>43902</v>
      </c>
      <c r="L24" s="99">
        <v>44183</v>
      </c>
      <c r="M24" s="98" t="s">
        <v>38</v>
      </c>
      <c r="N24" s="101" t="s">
        <v>161</v>
      </c>
      <c r="O24" s="88"/>
      <c r="P24" s="60"/>
      <c r="Q24" s="89"/>
      <c r="R24" s="60"/>
      <c r="S24" s="9"/>
    </row>
    <row r="25" spans="1:19" ht="155.25" customHeight="1" x14ac:dyDescent="0.15">
      <c r="A25" s="6" t="s">
        <v>29</v>
      </c>
      <c r="B25" s="6" t="s">
        <v>30</v>
      </c>
      <c r="C25" s="6" t="s">
        <v>31</v>
      </c>
      <c r="D25" s="6" t="s">
        <v>32</v>
      </c>
      <c r="E25" s="6" t="s">
        <v>33</v>
      </c>
      <c r="F25" s="6" t="s">
        <v>50</v>
      </c>
      <c r="G25" s="6" t="s">
        <v>51</v>
      </c>
      <c r="H25" s="98" t="s">
        <v>93</v>
      </c>
      <c r="I25" s="98" t="s">
        <v>100</v>
      </c>
      <c r="J25" s="98" t="s">
        <v>101</v>
      </c>
      <c r="K25" s="99">
        <v>44256</v>
      </c>
      <c r="L25" s="99">
        <v>44547</v>
      </c>
      <c r="M25" s="98" t="s">
        <v>38</v>
      </c>
      <c r="N25" s="101" t="s">
        <v>160</v>
      </c>
      <c r="O25" s="88"/>
      <c r="P25" s="9"/>
      <c r="Q25" s="89"/>
      <c r="R25" s="9"/>
      <c r="S25" s="9"/>
    </row>
    <row r="26" spans="1:19" x14ac:dyDescent="0.2">
      <c r="A26" s="6"/>
      <c r="B26" s="6"/>
      <c r="C26" s="6"/>
      <c r="D26" s="6"/>
      <c r="E26" s="6"/>
      <c r="F26" s="6"/>
      <c r="G26" s="6"/>
      <c r="H26" s="6"/>
      <c r="I26" s="6"/>
      <c r="J26" s="6"/>
      <c r="K26" s="96"/>
      <c r="L26" s="96"/>
      <c r="M26" s="6"/>
      <c r="N26" s="6"/>
      <c r="O26" s="8"/>
      <c r="P26" s="6"/>
      <c r="Q26" s="7"/>
      <c r="R26" s="6"/>
      <c r="S26" s="6"/>
    </row>
    <row r="27" spans="1:19" x14ac:dyDescent="0.2">
      <c r="A27" s="6"/>
      <c r="B27" s="6"/>
      <c r="C27" s="6"/>
      <c r="D27" s="6"/>
      <c r="E27" s="6"/>
      <c r="F27" s="6"/>
      <c r="G27" s="6"/>
      <c r="H27" s="6"/>
      <c r="I27" s="6"/>
      <c r="J27" s="6"/>
      <c r="K27" s="96"/>
      <c r="L27" s="96"/>
      <c r="M27" s="6"/>
      <c r="N27" s="6"/>
      <c r="O27" s="8"/>
      <c r="P27" s="6"/>
      <c r="Q27" s="7"/>
      <c r="R27" s="6"/>
      <c r="S27" s="6"/>
    </row>
    <row r="28" spans="1:19" x14ac:dyDescent="0.2">
      <c r="A28" s="6"/>
      <c r="B28" s="6"/>
      <c r="C28" s="6"/>
      <c r="D28" s="6"/>
      <c r="E28" s="6"/>
      <c r="F28" s="6"/>
      <c r="G28" s="6"/>
      <c r="H28" s="6"/>
      <c r="I28" s="6"/>
      <c r="J28" s="6"/>
      <c r="K28" s="96"/>
      <c r="L28" s="96"/>
      <c r="M28" s="6"/>
      <c r="N28" s="6"/>
      <c r="O28" s="8"/>
      <c r="P28" s="6"/>
      <c r="Q28" s="7"/>
      <c r="R28" s="6"/>
      <c r="S28" s="6"/>
    </row>
    <row r="29" spans="1:19" x14ac:dyDescent="0.2">
      <c r="A29" s="6"/>
      <c r="B29" s="6"/>
      <c r="C29" s="6"/>
      <c r="D29" s="6"/>
      <c r="E29" s="6"/>
      <c r="F29" s="6"/>
      <c r="G29" s="6"/>
      <c r="H29" s="6"/>
      <c r="I29" s="6"/>
      <c r="J29" s="6"/>
      <c r="K29" s="96"/>
      <c r="L29" s="96"/>
      <c r="M29" s="6"/>
      <c r="N29" s="6"/>
      <c r="O29" s="8"/>
      <c r="P29" s="6"/>
      <c r="Q29" s="7"/>
      <c r="R29" s="6"/>
      <c r="S29" s="6"/>
    </row>
    <row r="30" spans="1:19" x14ac:dyDescent="0.2">
      <c r="A30" s="6"/>
      <c r="B30" s="6"/>
      <c r="C30" s="6"/>
      <c r="D30" s="6"/>
      <c r="E30" s="6"/>
      <c r="F30" s="6"/>
      <c r="G30" s="6"/>
      <c r="H30" s="6"/>
      <c r="I30" s="6"/>
      <c r="J30" s="6"/>
      <c r="K30" s="96"/>
      <c r="L30" s="96"/>
      <c r="M30" s="6"/>
      <c r="N30" s="6"/>
      <c r="O30" s="8"/>
      <c r="P30" s="6"/>
      <c r="Q30" s="7"/>
      <c r="R30" s="6"/>
      <c r="S30" s="6"/>
    </row>
    <row r="31" spans="1:19" x14ac:dyDescent="0.2">
      <c r="A31" s="6"/>
      <c r="B31" s="6"/>
      <c r="C31" s="6"/>
      <c r="D31" s="6"/>
      <c r="E31" s="6"/>
      <c r="F31" s="6"/>
      <c r="G31" s="6"/>
      <c r="H31" s="6"/>
      <c r="I31" s="6"/>
      <c r="J31" s="6"/>
      <c r="K31" s="96"/>
      <c r="L31" s="96"/>
      <c r="M31" s="6"/>
      <c r="N31" s="6"/>
      <c r="O31" s="8"/>
      <c r="P31" s="6"/>
      <c r="Q31" s="7"/>
      <c r="R31" s="6"/>
      <c r="S31" s="6"/>
    </row>
    <row r="32" spans="1:19" x14ac:dyDescent="0.2">
      <c r="A32" s="6"/>
      <c r="B32" s="6"/>
      <c r="C32" s="6"/>
      <c r="D32" s="6"/>
      <c r="E32" s="6"/>
      <c r="F32" s="6"/>
      <c r="G32" s="6"/>
      <c r="H32" s="6"/>
      <c r="I32" s="6"/>
      <c r="J32" s="6"/>
      <c r="K32" s="96"/>
      <c r="L32" s="96"/>
      <c r="M32" s="6"/>
      <c r="N32" s="6"/>
      <c r="O32" s="8"/>
      <c r="P32" s="6"/>
      <c r="Q32" s="7"/>
      <c r="R32" s="6"/>
      <c r="S32" s="6"/>
    </row>
    <row r="33" spans="1:19" x14ac:dyDescent="0.2">
      <c r="A33" s="6"/>
      <c r="B33" s="6"/>
      <c r="C33" s="6"/>
      <c r="D33" s="6"/>
      <c r="E33" s="6"/>
      <c r="F33" s="6"/>
      <c r="G33" s="6"/>
      <c r="H33" s="6"/>
      <c r="I33" s="6"/>
      <c r="J33" s="6"/>
      <c r="K33" s="96"/>
      <c r="L33" s="96"/>
      <c r="M33" s="6"/>
      <c r="N33" s="6"/>
      <c r="O33" s="8"/>
      <c r="P33" s="6"/>
      <c r="Q33" s="7"/>
      <c r="R33" s="6"/>
      <c r="S33" s="6"/>
    </row>
  </sheetData>
  <mergeCells count="28">
    <mergeCell ref="O6:O7"/>
    <mergeCell ref="P6:P7"/>
    <mergeCell ref="Q6:Q7"/>
    <mergeCell ref="R6:R7"/>
    <mergeCell ref="S6:S7"/>
    <mergeCell ref="N6:N7"/>
    <mergeCell ref="A5:A7"/>
    <mergeCell ref="B5:G5"/>
    <mergeCell ref="H5:N5"/>
    <mergeCell ref="O5:S5"/>
    <mergeCell ref="B6:B7"/>
    <mergeCell ref="C6:C7"/>
    <mergeCell ref="D6:D7"/>
    <mergeCell ref="E6:E7"/>
    <mergeCell ref="F6:F7"/>
    <mergeCell ref="G6:G7"/>
    <mergeCell ref="H6:H7"/>
    <mergeCell ref="I6:I7"/>
    <mergeCell ref="J6:J7"/>
    <mergeCell ref="K6:L6"/>
    <mergeCell ref="M6:M7"/>
    <mergeCell ref="A1:C2"/>
    <mergeCell ref="D1:S1"/>
    <mergeCell ref="D2:S2"/>
    <mergeCell ref="A3:F3"/>
    <mergeCell ref="G3:J3"/>
    <mergeCell ref="K3:O3"/>
    <mergeCell ref="P3:S3"/>
  </mergeCells>
  <dataValidations count="7">
    <dataValidation type="list" showInputMessage="1" showErrorMessage="1" sqref="Q8:Q33" xr:uid="{00000000-0002-0000-0000-000000000000}">
      <formula1>PERIODO_DE_SEGUIMIENTO</formula1>
    </dataValidation>
    <dataValidation type="list" allowBlank="1" showErrorMessage="1" sqref="B8:B33" xr:uid="{00000000-0002-0000-0000-000001000000}">
      <formula1>COMPONENTE_GESTION</formula1>
    </dataValidation>
    <dataValidation type="list" allowBlank="1" showErrorMessage="1" sqref="S8:S33" xr:uid="{00000000-0002-0000-0000-000002000000}">
      <formula1>ESTADO_DE_LA_META</formula1>
    </dataValidation>
    <dataValidation type="list" allowBlank="1" showErrorMessage="1" sqref="A8:A20 A26:A33" xr:uid="{00000000-0002-0000-0000-000003000000}">
      <formula1>NOMBRE_PROCESO</formula1>
    </dataValidation>
    <dataValidation type="list" sqref="A21:A25" xr:uid="{00000000-0002-0000-0000-000004000000}">
      <formula1>NOMBRE_PROCESO</formula1>
    </dataValidation>
    <dataValidation type="list" allowBlank="1" showErrorMessage="1" sqref="C8:D33" xr:uid="{00000000-0002-0000-0000-000005000000}">
      <formula1>INDIRECT(B8)</formula1>
    </dataValidation>
    <dataValidation type="list" allowBlank="1" sqref="E8:G33" xr:uid="{00000000-0002-0000-0000-000006000000}">
      <formula1>INDIRECT(D8)</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Q18"/>
  <sheetViews>
    <sheetView workbookViewId="0">
      <selection activeCell="C14" sqref="C14"/>
    </sheetView>
  </sheetViews>
  <sheetFormatPr defaultColWidth="11.43359375" defaultRowHeight="15" x14ac:dyDescent="0.2"/>
  <cols>
    <col min="1" max="1" width="16.140625" customWidth="1"/>
    <col min="6" max="6" width="8.609375" bestFit="1" customWidth="1"/>
    <col min="7" max="7" width="9.4140625" bestFit="1" customWidth="1"/>
    <col min="8" max="8" width="8.875" customWidth="1"/>
    <col min="9" max="10" width="8.47265625" customWidth="1"/>
    <col min="11" max="11" width="9.28125" customWidth="1"/>
    <col min="12" max="14" width="8.47265625" customWidth="1"/>
    <col min="15" max="15" width="9.28125" customWidth="1"/>
    <col min="16" max="16" width="8.47265625" customWidth="1"/>
  </cols>
  <sheetData>
    <row r="3" spans="1:17" ht="15.75" thickBot="1" x14ac:dyDescent="0.25"/>
    <row r="4" spans="1:17" ht="26.25" thickBot="1" x14ac:dyDescent="0.25">
      <c r="B4" s="56">
        <v>2020</v>
      </c>
      <c r="C4" s="57" t="s">
        <v>102</v>
      </c>
      <c r="D4" s="57" t="s">
        <v>103</v>
      </c>
      <c r="E4" s="58" t="s">
        <v>104</v>
      </c>
      <c r="F4" s="47" t="s">
        <v>105</v>
      </c>
      <c r="G4" s="48" t="s">
        <v>106</v>
      </c>
      <c r="H4" s="49" t="s">
        <v>107</v>
      </c>
      <c r="I4" s="47" t="s">
        <v>108</v>
      </c>
      <c r="J4" s="59" t="s">
        <v>130</v>
      </c>
      <c r="K4" s="48" t="s">
        <v>109</v>
      </c>
      <c r="L4" s="49" t="s">
        <v>110</v>
      </c>
      <c r="M4" s="47" t="s">
        <v>111</v>
      </c>
      <c r="N4" s="59" t="s">
        <v>130</v>
      </c>
      <c r="O4" s="48" t="s">
        <v>112</v>
      </c>
      <c r="P4" s="49" t="s">
        <v>110</v>
      </c>
      <c r="Q4" s="52"/>
    </row>
    <row r="5" spans="1:17" ht="24" customHeight="1" x14ac:dyDescent="0.2">
      <c r="A5" s="10" t="s">
        <v>113</v>
      </c>
      <c r="B5" s="92">
        <v>6659</v>
      </c>
      <c r="C5" s="12">
        <v>0.2</v>
      </c>
      <c r="D5" s="13">
        <f>+B5*C5</f>
        <v>1331.8000000000002</v>
      </c>
      <c r="E5" s="44">
        <f>+B5+D5</f>
        <v>7990.8</v>
      </c>
      <c r="F5" s="11"/>
      <c r="G5" s="50"/>
      <c r="H5" s="51"/>
      <c r="I5" s="11"/>
      <c r="J5" s="42"/>
      <c r="K5" s="50"/>
      <c r="L5" s="51"/>
      <c r="M5" s="41"/>
      <c r="N5" s="41"/>
      <c r="O5" s="50"/>
      <c r="P5" s="51"/>
      <c r="Q5" s="53"/>
    </row>
    <row r="6" spans="1:17" ht="27.75" x14ac:dyDescent="0.2">
      <c r="A6" s="17" t="s">
        <v>114</v>
      </c>
      <c r="B6" s="42">
        <v>7045</v>
      </c>
      <c r="C6" s="18">
        <v>0.1</v>
      </c>
      <c r="D6" s="19">
        <f>+B6*C6</f>
        <v>704.5</v>
      </c>
      <c r="E6" s="45">
        <f t="shared" ref="E6:E8" si="0">+B6+D6</f>
        <v>7749.5</v>
      </c>
      <c r="F6" s="14"/>
      <c r="G6" s="15"/>
      <c r="H6" s="16"/>
      <c r="I6" s="14"/>
      <c r="J6" s="42"/>
      <c r="K6" s="15"/>
      <c r="L6" s="16"/>
      <c r="M6" s="42"/>
      <c r="N6" s="42"/>
      <c r="O6" s="15"/>
      <c r="P6" s="16"/>
      <c r="Q6" s="54"/>
    </row>
    <row r="7" spans="1:17" ht="27.75" x14ac:dyDescent="0.2">
      <c r="A7" s="35" t="s">
        <v>128</v>
      </c>
      <c r="B7" s="43">
        <v>2562</v>
      </c>
      <c r="C7" s="37">
        <v>0.1</v>
      </c>
      <c r="D7" s="19">
        <f>+B7*C7</f>
        <v>256.2</v>
      </c>
      <c r="E7" s="45">
        <f t="shared" si="0"/>
        <v>2818.2</v>
      </c>
      <c r="F7" s="36"/>
      <c r="G7" s="15"/>
      <c r="H7" s="16"/>
      <c r="I7" s="36"/>
      <c r="J7" s="42"/>
      <c r="K7" s="15"/>
      <c r="L7" s="16"/>
      <c r="M7" s="43"/>
      <c r="N7" s="43"/>
      <c r="O7" s="15"/>
      <c r="P7" s="39"/>
      <c r="Q7" s="54"/>
    </row>
    <row r="8" spans="1:17" ht="28.5" thickBot="1" x14ac:dyDescent="0.25">
      <c r="A8" s="35" t="s">
        <v>115</v>
      </c>
      <c r="B8" s="43">
        <v>213835</v>
      </c>
      <c r="C8" s="37">
        <v>0.03</v>
      </c>
      <c r="D8" s="40">
        <f>+B8*C8</f>
        <v>6415.05</v>
      </c>
      <c r="E8" s="46">
        <f t="shared" si="0"/>
        <v>220250.05</v>
      </c>
      <c r="F8" s="36"/>
      <c r="G8" s="38"/>
      <c r="H8" s="39"/>
      <c r="I8" s="36"/>
      <c r="J8" s="42"/>
      <c r="K8" s="15"/>
      <c r="L8" s="70"/>
      <c r="M8" s="43"/>
      <c r="N8" s="43"/>
      <c r="O8" s="15"/>
      <c r="P8" s="70"/>
      <c r="Q8" s="55"/>
    </row>
    <row r="9" spans="1:17" ht="27" customHeight="1" x14ac:dyDescent="0.2">
      <c r="A9" s="73" t="s">
        <v>116</v>
      </c>
      <c r="B9" s="93">
        <v>388</v>
      </c>
      <c r="C9" s="72">
        <v>0.1</v>
      </c>
      <c r="D9" s="40">
        <f>+B9*C9</f>
        <v>38.800000000000004</v>
      </c>
      <c r="E9" s="46">
        <v>82</v>
      </c>
      <c r="F9" s="77"/>
      <c r="G9" s="38"/>
      <c r="H9" s="39"/>
      <c r="I9" s="36"/>
      <c r="J9" s="43"/>
      <c r="K9" s="38"/>
      <c r="L9" s="70"/>
      <c r="M9" s="43"/>
      <c r="N9" s="43"/>
      <c r="O9" s="38"/>
      <c r="P9" s="70"/>
      <c r="Q9" s="78"/>
    </row>
    <row r="10" spans="1:17" ht="27" customHeight="1" x14ac:dyDescent="0.2">
      <c r="A10" s="83" t="s">
        <v>139</v>
      </c>
      <c r="B10" s="63">
        <v>4700</v>
      </c>
      <c r="C10" s="84"/>
      <c r="D10" s="19"/>
      <c r="E10" s="62"/>
      <c r="F10" s="63"/>
      <c r="G10" s="15"/>
      <c r="H10" s="64"/>
      <c r="I10" s="83"/>
      <c r="J10" s="83"/>
      <c r="K10" s="15"/>
      <c r="L10" s="85"/>
      <c r="M10" s="83"/>
      <c r="N10" s="83"/>
      <c r="O10" s="15"/>
      <c r="P10" s="85"/>
      <c r="Q10" s="86"/>
    </row>
    <row r="11" spans="1:17" ht="27.75" customHeight="1" thickBot="1" x14ac:dyDescent="0.25">
      <c r="A11" s="128" t="s">
        <v>131</v>
      </c>
      <c r="B11" s="131"/>
      <c r="C11" s="131"/>
      <c r="D11" s="132"/>
      <c r="E11" s="74"/>
      <c r="F11" s="75"/>
      <c r="G11" s="68"/>
      <c r="H11" s="76"/>
      <c r="I11" s="79"/>
      <c r="J11" s="80"/>
      <c r="K11" s="81"/>
      <c r="L11" s="81"/>
      <c r="M11" s="81"/>
      <c r="N11" s="81"/>
      <c r="O11" s="81"/>
      <c r="P11" s="82"/>
      <c r="Q11" s="65"/>
    </row>
    <row r="12" spans="1:17" ht="24" customHeight="1" thickBot="1" x14ac:dyDescent="0.25">
      <c r="A12" s="129"/>
      <c r="B12" s="133"/>
      <c r="C12" s="133"/>
      <c r="D12" s="134"/>
      <c r="E12" s="71"/>
      <c r="F12" s="125"/>
      <c r="G12" s="126"/>
      <c r="H12" s="127"/>
      <c r="I12" s="66"/>
      <c r="J12" s="67"/>
      <c r="K12" s="68"/>
      <c r="L12" s="69"/>
      <c r="M12" s="125"/>
      <c r="N12" s="126"/>
      <c r="O12" s="126"/>
      <c r="P12" s="126"/>
      <c r="Q12" s="127"/>
    </row>
    <row r="13" spans="1:17" ht="22.5" customHeight="1" thickBot="1" x14ac:dyDescent="0.25">
      <c r="A13" s="130"/>
      <c r="B13" s="135"/>
      <c r="C13" s="135"/>
      <c r="D13" s="136"/>
      <c r="E13" s="71"/>
      <c r="F13" s="125"/>
      <c r="G13" s="126"/>
      <c r="H13" s="127"/>
      <c r="I13" s="125"/>
      <c r="J13" s="126"/>
      <c r="K13" s="126"/>
      <c r="L13" s="127"/>
      <c r="M13" s="66"/>
      <c r="N13" s="67"/>
      <c r="O13" s="68"/>
      <c r="P13" s="69"/>
    </row>
    <row r="15" spans="1:17" x14ac:dyDescent="0.2">
      <c r="E15" s="20"/>
      <c r="L15" s="20"/>
    </row>
    <row r="16" spans="1:17" x14ac:dyDescent="0.2">
      <c r="C16">
        <f>23*100%</f>
        <v>23</v>
      </c>
      <c r="D16" s="21">
        <f>+C16/55</f>
        <v>0.41818181818181815</v>
      </c>
    </row>
    <row r="18" spans="6:6" x14ac:dyDescent="0.2">
      <c r="F18" s="21"/>
    </row>
  </sheetData>
  <mergeCells count="6">
    <mergeCell ref="M12:Q12"/>
    <mergeCell ref="I13:L13"/>
    <mergeCell ref="F12:H12"/>
    <mergeCell ref="A11:A13"/>
    <mergeCell ref="B11:D13"/>
    <mergeCell ref="F13:H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22"/>
  <sheetViews>
    <sheetView workbookViewId="0">
      <selection activeCell="E17" sqref="E17"/>
    </sheetView>
  </sheetViews>
  <sheetFormatPr defaultColWidth="11.43359375" defaultRowHeight="15" x14ac:dyDescent="0.2"/>
  <cols>
    <col min="1" max="1" width="27.57421875" customWidth="1"/>
    <col min="2" max="2" width="12.64453125" bestFit="1" customWidth="1"/>
    <col min="3" max="3" width="12.375" customWidth="1"/>
  </cols>
  <sheetData>
    <row r="2" spans="1:5" ht="15.75" thickBot="1" x14ac:dyDescent="0.25"/>
    <row r="3" spans="1:5" ht="27.75" customHeight="1" thickBot="1" x14ac:dyDescent="0.25">
      <c r="B3" s="34">
        <v>2019</v>
      </c>
      <c r="C3" s="137">
        <v>2020</v>
      </c>
      <c r="D3" s="138"/>
      <c r="E3" s="139"/>
    </row>
    <row r="4" spans="1:5" ht="26.25" thickBot="1" x14ac:dyDescent="0.25">
      <c r="A4" s="22" t="s">
        <v>117</v>
      </c>
      <c r="B4" s="23" t="s">
        <v>118</v>
      </c>
      <c r="C4" s="23" t="s">
        <v>119</v>
      </c>
      <c r="D4" s="23" t="s">
        <v>129</v>
      </c>
      <c r="E4" s="23"/>
    </row>
    <row r="5" spans="1:5" x14ac:dyDescent="0.2">
      <c r="A5" s="24" t="s">
        <v>120</v>
      </c>
      <c r="B5" s="25">
        <v>1627</v>
      </c>
      <c r="C5" s="25">
        <f>+B18</f>
        <v>697</v>
      </c>
      <c r="D5" s="25">
        <f>+C18</f>
        <v>815</v>
      </c>
      <c r="E5" s="25"/>
    </row>
    <row r="6" spans="1:5" x14ac:dyDescent="0.2">
      <c r="A6" s="26" t="s">
        <v>121</v>
      </c>
      <c r="B6" s="27">
        <v>1738</v>
      </c>
      <c r="C6" s="27">
        <f>+B17</f>
        <v>986</v>
      </c>
      <c r="D6" s="27">
        <f>+C17</f>
        <v>1558</v>
      </c>
      <c r="E6" s="27"/>
    </row>
    <row r="7" spans="1:5" x14ac:dyDescent="0.2">
      <c r="A7" s="26" t="s">
        <v>122</v>
      </c>
      <c r="B7" s="27">
        <v>3378</v>
      </c>
      <c r="C7" s="27">
        <f>+B16+B19+B21</f>
        <v>1404</v>
      </c>
      <c r="D7" s="27">
        <f>+C16+C19+C21</f>
        <v>2780</v>
      </c>
      <c r="E7" s="27"/>
    </row>
    <row r="8" spans="1:5" ht="15.75" thickBot="1" x14ac:dyDescent="0.25">
      <c r="A8" s="28" t="s">
        <v>123</v>
      </c>
      <c r="B8" s="29">
        <v>302</v>
      </c>
      <c r="C8" s="29">
        <f>+B20</f>
        <v>20</v>
      </c>
      <c r="D8" s="29">
        <f>+C20</f>
        <v>56</v>
      </c>
      <c r="E8" s="29"/>
    </row>
    <row r="9" spans="1:5" ht="15.75" thickBot="1" x14ac:dyDescent="0.25">
      <c r="A9" s="30"/>
      <c r="B9" s="31">
        <v>7045</v>
      </c>
      <c r="C9" s="31">
        <f>SUM(C5:C8)</f>
        <v>3107</v>
      </c>
      <c r="D9" s="31">
        <f>SUM(D5:D8)</f>
        <v>5209</v>
      </c>
      <c r="E9" s="31"/>
    </row>
    <row r="16" spans="1:5" x14ac:dyDescent="0.2">
      <c r="A16" s="32" t="s">
        <v>124</v>
      </c>
      <c r="B16" s="33">
        <v>1368</v>
      </c>
      <c r="C16" s="33">
        <v>2720</v>
      </c>
    </row>
    <row r="17" spans="1:3" x14ac:dyDescent="0.2">
      <c r="A17" s="32" t="s">
        <v>121</v>
      </c>
      <c r="B17" s="33">
        <v>986</v>
      </c>
      <c r="C17" s="33">
        <v>1558</v>
      </c>
    </row>
    <row r="18" spans="1:3" x14ac:dyDescent="0.2">
      <c r="A18" s="32" t="s">
        <v>120</v>
      </c>
      <c r="B18" s="33">
        <v>697</v>
      </c>
      <c r="C18" s="33">
        <v>815</v>
      </c>
    </row>
    <row r="19" spans="1:3" x14ac:dyDescent="0.2">
      <c r="A19" s="32" t="s">
        <v>125</v>
      </c>
      <c r="B19" s="33">
        <v>29</v>
      </c>
      <c r="C19" s="33">
        <v>47</v>
      </c>
    </row>
    <row r="20" spans="1:3" x14ac:dyDescent="0.2">
      <c r="A20" s="32" t="s">
        <v>126</v>
      </c>
      <c r="B20" s="33">
        <v>20</v>
      </c>
      <c r="C20" s="33">
        <f>27+29</f>
        <v>56</v>
      </c>
    </row>
    <row r="21" spans="1:3" x14ac:dyDescent="0.2">
      <c r="A21" s="32" t="s">
        <v>127</v>
      </c>
      <c r="B21" s="33">
        <v>7</v>
      </c>
      <c r="C21" s="33">
        <v>13</v>
      </c>
    </row>
    <row r="22" spans="1:3" x14ac:dyDescent="0.2">
      <c r="C22">
        <f>SUM(C16:C21)</f>
        <v>5209</v>
      </c>
    </row>
  </sheetData>
  <mergeCells count="1">
    <mergeCell ref="C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Hojas de cálculo</vt:lpstr>
      </vt:variant>
      <vt:variant>
        <vt:i4>3</vt:i4>
      </vt:variant>
    </vt:vector>
  </HeadingPairs>
  <TitlesOfParts>
    <vt:vector size="3" baseType="lpstr">
      <vt:lpstr>PLAN DE ACCION</vt:lpstr>
      <vt:lpstr>Cuadro Control</vt:lpstr>
      <vt:lpstr>Busquedas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Jesly Said Guzmán Bayona</dc:creator>
  <cp:lastModifiedBy>SBR-Calidad</cp:lastModifiedBy>
  <dcterms:created xsi:type="dcterms:W3CDTF">2020-05-18T20:31:51Z</dcterms:created>
  <dcterms:modified xsi:type="dcterms:W3CDTF">2021-06-24T14:48:50Z</dcterms:modified>
</cp:coreProperties>
</file>